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ballacleator\treasury_gaming$\Technical Specialists\Website\Rebranded apps &amp; docs\Templates\"/>
    </mc:Choice>
  </mc:AlternateContent>
  <workbookProtection workbookAlgorithmName="SHA-512" workbookHashValue="HJp0tmT8VuEZC3UFzgFfQ8RWISua42tr9IJBnTzVtNa2YS0ummJ884XrBiu6p9cXI9u+ik5FVpYZ+T5q8wGf5g==" workbookSaltValue="j87WQubl0iQApBjsyrQ5rw==" workbookSpinCount="100000" lockStructure="1"/>
  <bookViews>
    <workbookView xWindow="0" yWindow="0" windowWidth="28800" windowHeight="12300" tabRatio="709" firstSheet="1" activeTab="7"/>
  </bookViews>
  <sheets>
    <sheet name="Instructions" sheetId="21" r:id="rId1"/>
    <sheet name="Data Dictionary" sheetId="22" r:id="rId2"/>
    <sheet name="Notifications" sheetId="12" r:id="rId3"/>
    <sheet name="Player Fund Protection" sheetId="6" r:id="rId4"/>
    <sheet name="Funding, Employment &amp; SARs" sheetId="19" r:id="rId5"/>
    <sheet name="Balance Sheet " sheetId="7" r:id="rId6"/>
    <sheet name="P&amp;L " sheetId="8" r:id="rId7"/>
    <sheet name="Sign-Off" sheetId="14" r:id="rId8"/>
    <sheet name="Validation" sheetId="20" state="hidden" r:id="rId9"/>
  </sheets>
  <definedNames>
    <definedName name="_xlnm.Print_Area" localSheetId="5">'Balance Sheet '!$B$3:$D$28</definedName>
    <definedName name="_xlnm.Print_Area" localSheetId="4">'Funding, Employment &amp; SARs'!$B$2:$C$8</definedName>
    <definedName name="_xlnm.Print_Area" localSheetId="2">Notifications!$B$2:$D$51</definedName>
    <definedName name="_xlnm.Print_Area" localSheetId="6">'P&amp;L '!$B$2:$F$59</definedName>
    <definedName name="_xlnm.Print_Area" localSheetId="3">'Player Fund Protection'!$B$2:$D$15</definedName>
    <definedName name="_xlnm.Print_Area" localSheetId="7">'Sign-Off'!$A$1:$G$20</definedName>
    <definedName name="Q1_1_January_to_31_March" comment="periods" localSheetId="4">#REF!</definedName>
    <definedName name="Q1_1_January_to_31_March" comment="periods">#REF!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9" i="6" l="1"/>
  <c r="E50" i="12"/>
  <c r="E49" i="12"/>
  <c r="E48" i="12"/>
  <c r="E47" i="12"/>
  <c r="E46" i="12"/>
  <c r="E45" i="12"/>
  <c r="E44" i="12"/>
  <c r="E43" i="12"/>
  <c r="E40" i="12"/>
  <c r="E39" i="12"/>
  <c r="E38" i="12"/>
  <c r="E37" i="12"/>
  <c r="E36" i="12"/>
  <c r="E35" i="12"/>
  <c r="E32" i="12"/>
  <c r="E31" i="12"/>
  <c r="E30" i="12"/>
  <c r="E29" i="12"/>
  <c r="E28" i="12"/>
  <c r="E25" i="12"/>
  <c r="E24" i="12"/>
  <c r="E23" i="12"/>
  <c r="E22" i="12"/>
  <c r="E21" i="12"/>
  <c r="E20" i="12"/>
  <c r="E17" i="12"/>
  <c r="E16" i="12"/>
  <c r="E15" i="12"/>
  <c r="E14" i="12"/>
  <c r="E13" i="12"/>
  <c r="E10" i="12"/>
  <c r="E9" i="12"/>
  <c r="E8" i="12"/>
  <c r="G11" i="14" l="1"/>
  <c r="I11" i="14" s="1"/>
  <c r="C5" i="20"/>
  <c r="C4" i="20" l="1"/>
  <c r="C13" i="7" l="1"/>
  <c r="D17" i="7" s="1"/>
  <c r="I10" i="12" l="1"/>
  <c r="I9" i="12"/>
  <c r="I8" i="12"/>
  <c r="C3" i="20" s="1"/>
  <c r="H9" i="12"/>
  <c r="H10" i="12"/>
  <c r="H8" i="12"/>
  <c r="F9" i="6" l="1"/>
  <c r="G20" i="14" l="1"/>
  <c r="C17" i="19" l="1"/>
  <c r="C7" i="19"/>
  <c r="G16" i="14" s="1"/>
  <c r="H50" i="12" l="1"/>
  <c r="H49" i="12"/>
  <c r="H48" i="12"/>
  <c r="H47" i="12"/>
  <c r="H46" i="12"/>
  <c r="H45" i="12"/>
  <c r="H44" i="12"/>
  <c r="H43" i="12"/>
  <c r="H40" i="12"/>
  <c r="H39" i="12"/>
  <c r="H38" i="12"/>
  <c r="H37" i="12"/>
  <c r="H36" i="12"/>
  <c r="H35" i="12"/>
  <c r="H32" i="12"/>
  <c r="H31" i="12"/>
  <c r="H30" i="12"/>
  <c r="H29" i="12"/>
  <c r="H28" i="12"/>
  <c r="H25" i="12"/>
  <c r="H24" i="12"/>
  <c r="H23" i="12"/>
  <c r="H22" i="12"/>
  <c r="H21" i="12"/>
  <c r="H20" i="12"/>
  <c r="H13" i="12"/>
  <c r="H14" i="12"/>
  <c r="H15" i="12"/>
  <c r="H16" i="12"/>
  <c r="H17" i="12"/>
  <c r="G15" i="14" l="1"/>
  <c r="E5" i="14" l="1"/>
  <c r="I5" i="14" s="1"/>
  <c r="G10" i="14" l="1"/>
  <c r="G9" i="14"/>
  <c r="G5" i="14"/>
  <c r="G4" i="14"/>
  <c r="D31" i="8" l="1"/>
  <c r="D40" i="8"/>
  <c r="D47" i="8"/>
  <c r="D53" i="8"/>
  <c r="D28" i="7"/>
  <c r="C11" i="7"/>
  <c r="D19" i="7" l="1"/>
  <c r="D54" i="8"/>
  <c r="D56" i="8" s="1"/>
  <c r="D59" i="8" s="1"/>
  <c r="D23" i="7" l="1"/>
  <c r="G18" i="14" s="1"/>
  <c r="G17" i="14"/>
  <c r="G19" i="14"/>
  <c r="G2" i="14" l="1"/>
  <c r="D2" i="20" s="1"/>
</calcChain>
</file>

<file path=xl/sharedStrings.xml><?xml version="1.0" encoding="utf-8"?>
<sst xmlns="http://schemas.openxmlformats.org/spreadsheetml/2006/main" count="559" uniqueCount="365">
  <si>
    <t>Creditor’s invoices were not paid within their stated payment terms</t>
  </si>
  <si>
    <t>Taxes, duty and other statutory payments were not paid on time</t>
  </si>
  <si>
    <t>New RNG games were added without a test certificate being sent to the GSC</t>
  </si>
  <si>
    <t>The company had less than two Isle of Man directors</t>
  </si>
  <si>
    <t>A dispute occurred with a service provider (eg. Host, CSP, etc)</t>
  </si>
  <si>
    <t>The terms and conditions were revised, and published on the website</t>
  </si>
  <si>
    <t>INCOME</t>
  </si>
  <si>
    <t>£</t>
  </si>
  <si>
    <t>Activity: As per Licence</t>
  </si>
  <si>
    <t>Turnover/Sales</t>
  </si>
  <si>
    <t>Gross Gaming Yield (GGY)</t>
  </si>
  <si>
    <t>Other Revenue</t>
  </si>
  <si>
    <t>Forex Gains</t>
  </si>
  <si>
    <t>Interest receivable and similar income</t>
  </si>
  <si>
    <t>Gross Profit (A)</t>
  </si>
  <si>
    <t>EXPENDITURE</t>
  </si>
  <si>
    <t>Interest payable and similar charges</t>
  </si>
  <si>
    <t>Other</t>
  </si>
  <si>
    <t>Losses on disposal of Fixed Assets</t>
  </si>
  <si>
    <t>Depreciation</t>
  </si>
  <si>
    <t>Forex Losses</t>
  </si>
  <si>
    <t xml:space="preserve">Total Other Expenditure </t>
  </si>
  <si>
    <t>Total Expenditure (B)</t>
  </si>
  <si>
    <t xml:space="preserve">Dividends </t>
  </si>
  <si>
    <t>Dividends to shareholders</t>
  </si>
  <si>
    <t xml:space="preserve">Retained profit for period </t>
  </si>
  <si>
    <t>Current assets (non Cash)</t>
  </si>
  <si>
    <t>Cash (Company)</t>
  </si>
  <si>
    <t xml:space="preserve">Total Cash </t>
  </si>
  <si>
    <t>Total Current Assets</t>
  </si>
  <si>
    <t>Total assets less current liabilities</t>
  </si>
  <si>
    <t>Called Up Share Capital</t>
  </si>
  <si>
    <t>Other Reserves</t>
  </si>
  <si>
    <t>Total Capital and Reserves</t>
  </si>
  <si>
    <t>A complaint was upheld by the ASA or equivalent about advertising or marketing</t>
  </si>
  <si>
    <t xml:space="preserve">A data protection breach occurred </t>
  </si>
  <si>
    <t>Paid to IOM Sources (excluding above)</t>
  </si>
  <si>
    <t>Duty Paid / Gaming Tax (Other jurisdictions)</t>
  </si>
  <si>
    <t>Paid to non IOM Sources (excluding above)</t>
  </si>
  <si>
    <t>Date</t>
  </si>
  <si>
    <t>L1 a - Casino Games (RNG)</t>
  </si>
  <si>
    <t>L1 b - Casino Games (Peer to Peer)</t>
  </si>
  <si>
    <t>L1 c - Casino Games (Live Dealer)</t>
  </si>
  <si>
    <t>L2 a - Bingo Games (RNG)</t>
  </si>
  <si>
    <t>L3 a - Lottery Games (RNG)</t>
  </si>
  <si>
    <t>L3 b - Lottery Games (Reseller)</t>
  </si>
  <si>
    <t>L4 a - General Betting (Fixed Odds)</t>
  </si>
  <si>
    <t>L4 b - General Betting (Tele-betting)</t>
  </si>
  <si>
    <t>L4 c - General Betting (Pari-mutuel)</t>
  </si>
  <si>
    <t>L4 d - General Betting (Betting Exchange)</t>
  </si>
  <si>
    <t>L6 a - Betting Intermediaries</t>
  </si>
  <si>
    <t>L5 a - Pool Betting</t>
  </si>
  <si>
    <t>L7 a - B2B Software Provision</t>
  </si>
  <si>
    <t>L8 a - Network Services</t>
  </si>
  <si>
    <t>Intragroup payments</t>
  </si>
  <si>
    <t>Profit/loss
(turnover minus cost of sales)</t>
  </si>
  <si>
    <t>Cash (Player Balances)</t>
  </si>
  <si>
    <t>Any other revenue (e.g. profit on sale of an asset, advertising etc) - Please detail origin of revenue</t>
  </si>
  <si>
    <t>Please detail the account(s) balance at relevant date -  GBP equivalent</t>
  </si>
  <si>
    <t>Funding received during the quarter</t>
  </si>
  <si>
    <t>Funding repaid during the quarter</t>
  </si>
  <si>
    <t>Total GBP</t>
  </si>
  <si>
    <t>Position (Chief Financial Officer or similar):</t>
  </si>
  <si>
    <t>Position (Director / Designated Official):</t>
  </si>
  <si>
    <t>Bad debt provision</t>
  </si>
  <si>
    <t>Adjustments</t>
  </si>
  <si>
    <t>L1 d - Casino Games (Other)</t>
  </si>
  <si>
    <t>Employees of the licensed entity (increase due to annual bonuses)</t>
  </si>
  <si>
    <t>L9 a - Software Supply</t>
  </si>
  <si>
    <t>L9 b - Software Supply (Token-based)</t>
  </si>
  <si>
    <t>A credit agreement had to be negotiated or renegotiated because of payment difficulties</t>
  </si>
  <si>
    <t>Consumer Risk</t>
  </si>
  <si>
    <t>Operational Risk</t>
  </si>
  <si>
    <t>IT Risk</t>
  </si>
  <si>
    <t>Reputational Risk</t>
  </si>
  <si>
    <t>Changes were made to IT systems which did not comply with the relevant system verification regs</t>
  </si>
  <si>
    <t>Disaster recovery procedures were activated</t>
  </si>
  <si>
    <t>Other adverse events relevant to the Financial means of the Operator took place</t>
  </si>
  <si>
    <t>A change in shareholding exceeding 5% (private company) or 20% (listed company) occurred</t>
  </si>
  <si>
    <t>A change in a PDF/SPDF role for the licence holder occurred</t>
  </si>
  <si>
    <t>A beneficial owner was sanctioned by the courts</t>
  </si>
  <si>
    <t>Adverse publicity relating to the company or related entity/individual or its activities occurred</t>
  </si>
  <si>
    <t>1. Confirmation of any significant events and changes within the quarter</t>
  </si>
  <si>
    <t>The company or related entity/individual initiated, or was the recipient of, legal action that may impact on the reputation of the Isle of Man</t>
  </si>
  <si>
    <t>Salaries for on-island personnel</t>
  </si>
  <si>
    <t>Salaries for off-island personnel</t>
  </si>
  <si>
    <t>Controllers/Senior Management were sanctioned by courts, government, professional body, regulator or 3rd party auditor; which required remedial action</t>
  </si>
  <si>
    <t>Number of on-Island employees directly employed by the licensed entity</t>
  </si>
  <si>
    <t>On-Island</t>
  </si>
  <si>
    <t xml:space="preserve">Total On-Island Expenditure </t>
  </si>
  <si>
    <t>Off-Island</t>
  </si>
  <si>
    <t xml:space="preserve">Total Off-Island Expenditure </t>
  </si>
  <si>
    <t>The IOM licensed company applied for, obtained or rescinded an additional gaming licence from another jurisdiction</t>
  </si>
  <si>
    <t>L4 e - General Betting (Lottery)</t>
  </si>
  <si>
    <t>Licence Holder Information</t>
  </si>
  <si>
    <t>Licence Holder Name</t>
  </si>
  <si>
    <t>Return Reporting Currency</t>
  </si>
  <si>
    <t>GBP</t>
  </si>
  <si>
    <t>Return From (dd/mm/yyyy)</t>
  </si>
  <si>
    <t>Return To (dd/mm/yyyy)</t>
  </si>
  <si>
    <t>Declaration</t>
  </si>
  <si>
    <t>We certify that the information provided in this document is, 
to the best of our knowledge and belief, complete and correct.</t>
  </si>
  <si>
    <t>Return Signed Off by 1:</t>
  </si>
  <si>
    <t>Return Signed Off by 2:</t>
  </si>
  <si>
    <t>Date (dd/mm/yyyy):</t>
  </si>
  <si>
    <t>Validation Table</t>
  </si>
  <si>
    <t>Highest Value of Player Funds in the Quarter</t>
  </si>
  <si>
    <t>Amount (GBP)</t>
  </si>
  <si>
    <t>Return to be submitted electronically - if sending by email, please include the above 2 signatories on the email.  A hard copy is not required.</t>
  </si>
  <si>
    <r>
      <t xml:space="preserve">Commentary - </t>
    </r>
    <r>
      <rPr>
        <b/>
        <sz val="10"/>
        <color theme="0"/>
        <rFont val="Tahoma"/>
        <family val="2"/>
      </rPr>
      <t>please provide any relevant commentary on this return that you believe will assist the GSC's analysis</t>
    </r>
  </si>
  <si>
    <t>Number of times event occurred</t>
  </si>
  <si>
    <t>For each of the potential events below, please indicate the number of times the potential event occurred in the quarter</t>
  </si>
  <si>
    <t>Please provide further information, including date of event, date advised to GSC and a brief outline of the circumstances for those that were not reported to the GSC</t>
  </si>
  <si>
    <r>
      <t xml:space="preserve">Note - Events marked with a </t>
    </r>
    <r>
      <rPr>
        <b/>
        <sz val="14"/>
        <color rgb="FFFF0000"/>
        <rFont val="Calibri"/>
        <family val="2"/>
      </rPr>
      <t>±</t>
    </r>
    <r>
      <rPr>
        <b/>
        <sz val="14"/>
        <color rgb="FFFF0000"/>
        <rFont val="Tahoma"/>
        <family val="2"/>
      </rPr>
      <t xml:space="preserve"> do not appy to L9a and L9b Software or L8a Network only licence holders</t>
    </r>
  </si>
  <si>
    <t>Further Information</t>
  </si>
  <si>
    <r>
      <rPr>
        <sz val="11"/>
        <color rgb="FFFF0000"/>
        <rFont val="Calibri"/>
        <family val="2"/>
      </rPr>
      <t>±</t>
    </r>
    <r>
      <rPr>
        <sz val="11"/>
        <color theme="1"/>
        <rFont val="Calibri"/>
        <family val="2"/>
      </rPr>
      <t xml:space="preserve"> </t>
    </r>
    <r>
      <rPr>
        <sz val="11"/>
        <color theme="1"/>
        <rFont val="Tahoma"/>
        <family val="2"/>
      </rPr>
      <t>There was a security failure (internal or external) in gaming/player accounts software</t>
    </r>
  </si>
  <si>
    <r>
      <rPr>
        <sz val="11"/>
        <color rgb="FFFF0000"/>
        <rFont val="Calibri"/>
        <family val="2"/>
      </rPr>
      <t>±</t>
    </r>
    <r>
      <rPr>
        <sz val="11"/>
        <color theme="1"/>
        <rFont val="Tahoma"/>
        <family val="2"/>
      </rPr>
      <t xml:space="preserve"> Continuity of service was interrupted</t>
    </r>
  </si>
  <si>
    <r>
      <rPr>
        <b/>
        <sz val="11"/>
        <color rgb="FFFF0000"/>
        <rFont val="Tahoma"/>
        <family val="2"/>
      </rPr>
      <t>For Network Services only</t>
    </r>
    <r>
      <rPr>
        <sz val="11"/>
        <color rgb="FFFF0000"/>
        <rFont val="Tahoma"/>
        <family val="2"/>
      </rPr>
      <t xml:space="preserve">, </t>
    </r>
    <r>
      <rPr>
        <sz val="11"/>
        <color theme="1"/>
        <rFont val="Tahoma"/>
        <family val="2"/>
      </rPr>
      <t>a new business partner was added</t>
    </r>
  </si>
  <si>
    <r>
      <rPr>
        <sz val="11"/>
        <color rgb="FFFF0000"/>
        <rFont val="Calibri"/>
        <family val="2"/>
      </rPr>
      <t>±</t>
    </r>
    <r>
      <rPr>
        <sz val="11"/>
        <color theme="1"/>
        <rFont val="Tahoma"/>
        <family val="2"/>
      </rPr>
      <t xml:space="preserve"> Players were unable to self-exclude</t>
    </r>
  </si>
  <si>
    <r>
      <rPr>
        <sz val="11"/>
        <color rgb="FFFF0000"/>
        <rFont val="Calibri"/>
        <family val="2"/>
      </rPr>
      <t>±</t>
    </r>
    <r>
      <rPr>
        <sz val="11"/>
        <color theme="1"/>
        <rFont val="Tahoma"/>
        <family val="2"/>
      </rPr>
      <t xml:space="preserve"> Self-excluded or GSC excluded players were targeted with product advertising or have re-registered</t>
    </r>
  </si>
  <si>
    <r>
      <rPr>
        <sz val="11"/>
        <color rgb="FFFF0000"/>
        <rFont val="Calibri"/>
        <family val="2"/>
      </rPr>
      <t xml:space="preserve">± </t>
    </r>
    <r>
      <rPr>
        <sz val="11"/>
        <color theme="1"/>
        <rFont val="Tahoma"/>
        <family val="2"/>
      </rPr>
      <t>Criminal activity was discovered on the website</t>
    </r>
  </si>
  <si>
    <r>
      <rPr>
        <sz val="11"/>
        <color rgb="FFFF0000"/>
        <rFont val="Calibri"/>
        <family val="2"/>
      </rPr>
      <t xml:space="preserve">± </t>
    </r>
    <r>
      <rPr>
        <sz val="11"/>
        <color theme="1"/>
        <rFont val="Tahoma"/>
        <family val="2"/>
      </rPr>
      <t>Underage play was detected on the website</t>
    </r>
  </si>
  <si>
    <r>
      <rPr>
        <sz val="11"/>
        <color rgb="FFFF0000"/>
        <rFont val="Calibri"/>
        <family val="2"/>
      </rPr>
      <t xml:space="preserve">± </t>
    </r>
    <r>
      <rPr>
        <sz val="11"/>
        <color theme="1"/>
        <rFont val="Tahoma"/>
        <family val="2"/>
      </rPr>
      <t>There was a surge in player complaints</t>
    </r>
  </si>
  <si>
    <t>Glossary</t>
  </si>
  <si>
    <t>"External disclosure" means a suspicious activity report made to the IOM Financial Intelligence Unit.</t>
  </si>
  <si>
    <t>"Typology of external disclosures " would include typologies such as screening alerts, transaction alerts, terrorist financing and sanctions.</t>
  </si>
  <si>
    <t>"Internal disclosure" means a suspicious activity report made to the Nominated AML/CFT Officer</t>
  </si>
  <si>
    <t>Total value of funding received at end of the quarter</t>
  </si>
  <si>
    <t>Total value of funding received at start of the quarter</t>
  </si>
  <si>
    <t>4. Employment</t>
  </si>
  <si>
    <t>3. Funding</t>
  </si>
  <si>
    <t>Account Name and financial institution(s) where the player funds are held - evidence must be provided with return; statements/bank guarantee</t>
  </si>
  <si>
    <t>Highest Value</t>
  </si>
  <si>
    <t>Quarter End</t>
  </si>
  <si>
    <r>
      <rPr>
        <sz val="11"/>
        <color theme="1"/>
        <rFont val="Times New Roman"/>
        <family val="1"/>
      </rPr>
      <t xml:space="preserve"> </t>
    </r>
    <r>
      <rPr>
        <sz val="11"/>
        <color theme="1"/>
        <rFont val="Tahoma"/>
        <family val="2"/>
      </rPr>
      <t>Fixed assets</t>
    </r>
  </si>
  <si>
    <t xml:space="preserve">Statement of Comprehensive Income 
(Profit &amp; Loss Account)                     </t>
  </si>
  <si>
    <t>Creditors: Amounts falling due within one year
(to include Player Balances)</t>
  </si>
  <si>
    <t>Net current assets / (liabilites)</t>
  </si>
  <si>
    <t>Creditors: amounts falling due after more than 1 year</t>
  </si>
  <si>
    <t>Commentary</t>
  </si>
  <si>
    <t>Net Profit / Loss (A+B)</t>
  </si>
  <si>
    <t>Duty Paid (IOM Customs &amp; Excise)</t>
  </si>
  <si>
    <t>Please detail any major expenses</t>
  </si>
  <si>
    <t>Total number of internal disclosures made in quarter</t>
  </si>
  <si>
    <t>Total number of external disclosures made in quarter</t>
  </si>
  <si>
    <t>Typology of external disclosures</t>
  </si>
  <si>
    <r>
      <t xml:space="preserve">2. Player fund protection </t>
    </r>
    <r>
      <rPr>
        <sz val="14"/>
        <color theme="0"/>
        <rFont val="Tahoma"/>
        <family val="2"/>
      </rPr>
      <t>(Section 2 does not apply to those licence holders with purely 8a Network or 9a/9b Software. Proceed to next sheet - Section 3)</t>
    </r>
  </si>
  <si>
    <t>Overall Pass/Fail</t>
  </si>
  <si>
    <t>Return Version Number</t>
  </si>
  <si>
    <t>Version Control</t>
  </si>
  <si>
    <t>Date Effective</t>
  </si>
  <si>
    <t>Translation</t>
  </si>
  <si>
    <t>Thresholds</t>
  </si>
  <si>
    <t>Initial version after changes made for Warehouse</t>
  </si>
  <si>
    <t>Q1 2022</t>
  </si>
  <si>
    <r>
      <rPr>
        <b/>
        <u/>
        <sz val="12"/>
        <color theme="1"/>
        <rFont val="Tahoma"/>
        <family val="2"/>
      </rPr>
      <t xml:space="preserve">Data Protection Notice
</t>
    </r>
    <r>
      <rPr>
        <sz val="12"/>
        <color theme="1"/>
        <rFont val="Tahoma"/>
        <family val="2"/>
      </rPr>
      <t xml:space="preserve">
The Isle of Man Gambling and Supervision Commission is registered with the Isle of Man Information Commissioner as a data controller under Isle of Man Data Protection Legislation. The Commission collects, processes and uses personal data in line with a number of pieces of legislation and in order to conduct its functions under relevant legislation. The Commission may also share personal data and information with other parties where there is a legal basis for doing so. Information on how the Commission collects and processes personal data can be found in the Privacy Notice on the Commissions website - https://www.gov.im/about-the-government/statutory-boards/gambling-supervision-commission/privacy-notice. 
The Data Protection Officer can be contacted on DPO-GSC@gov.im on Tel +44 1624 694331   </t>
    </r>
  </si>
  <si>
    <t>The Number of times event occurred and Further Information have either both been left blank or both filled in on the Notifications sheet</t>
  </si>
  <si>
    <t>Event</t>
  </si>
  <si>
    <t>Net assets / liabilities</t>
  </si>
  <si>
    <t>The Balance sheet does indeed balance (Net assets/liabilities = Total Capital and Reserves)</t>
  </si>
  <si>
    <t>Origin of additional revenue on P&amp;L is stated (cell E25)</t>
  </si>
  <si>
    <t>There are no blank required fields on the Balance Sheet</t>
  </si>
  <si>
    <t>There are no blank required fields on the P&amp;L</t>
  </si>
  <si>
    <t>There are no blank required fields on the Funding, Employment &amp; SARs sheet</t>
  </si>
  <si>
    <t>Please use positive numbers for Income/Profit and negative numbers for Expense/Loss
Please report only in sterling (GBP).
If there are any major changes from the previous quarter's P&amp;L, please provide commentary in the box on this sheet (or Sign-Off sheet if not enough room).</t>
  </si>
  <si>
    <t>Instructions</t>
  </si>
  <si>
    <t>Work through the sheets and fill in where appropriate (note various fields/sections might not apply to your licence type).</t>
  </si>
  <si>
    <t>Fill in the remaining boxes on the Sign-Off Sheet, including adding commentary where appropriate</t>
  </si>
  <si>
    <t>Validation Table - Further Information</t>
  </si>
  <si>
    <t>Once you have populated from Notifications through to P&amp;L, check that there are no issues showing on the Validation Table of the Sign-Off sheet.  If you are unable to fix any validation issues after referring to the table below, please contact the GSC.</t>
  </si>
  <si>
    <t>Ensure that all the validation boxes on the Sign-Off Sheet say Complete or Valid. If you are unable to fix any validation issues after referring to the table below, please contact the GSC.</t>
  </si>
  <si>
    <t>This validation check looks to see that the Balance Sheet does indeed balance i.e. that the Net assets/liabilities is equal to the Total Capital and Reserves</t>
  </si>
  <si>
    <t>This validation check looks to see if any of the fields have been left blank - please ensure that if there is no information to provide (e.g. no Funding repaid) that the cell is left with a 0 in it</t>
  </si>
  <si>
    <t>This validation check looks to see if any of the fields have been left blank - please ensure that if there is no information to provide (e.g. no Fixed Assets) that the cell is left with a 0 in it</t>
  </si>
  <si>
    <t>This validation check looks to see if any of the fields have been left blank - please ensure that if there is no information to provide (e.g. no Forex Gains) that the cell is left with a 0 in it</t>
  </si>
  <si>
    <t>This validation check looks to see that where additional revenue is detailed on the P&amp;L, that further information regarding the origin of this additional revenue is provided in the Commentary column</t>
  </si>
  <si>
    <t>Value of Player Funds at the Quarter End</t>
  </si>
  <si>
    <t>Please detail the account(s) balance at quarter end -  GBP equivalent</t>
  </si>
  <si>
    <t>Please detail the account(s) balance at relevant date -  account currency (if not GBP)</t>
  </si>
  <si>
    <t>Please detail the account(s) balance at quarter end -  account currency (if not GBP)</t>
  </si>
  <si>
    <t>Further Information -  including date of event, date advised to GSC and a brief outline of the circumstances for those that were not reported to the GSC (please continue below if not enough space)</t>
  </si>
  <si>
    <t>5. Suspicious Activity Reporting</t>
  </si>
  <si>
    <t>For licence holders who only offer Software Supply, please fill in section 5 below (as you are not required to submit the AML/CFT quarterly return).  
If you offer something other than Software Supply, please move on to Balance Sheet (leave 0s in below) and continue to provide this information on the AML/CFT quarterly return as usual</t>
  </si>
  <si>
    <t>Data Dictionary</t>
  </si>
  <si>
    <t>Sheet</t>
  </si>
  <si>
    <t>Field</t>
  </si>
  <si>
    <t>Format</t>
  </si>
  <si>
    <t>Example</t>
  </si>
  <si>
    <t>Notes</t>
  </si>
  <si>
    <t>Player Fund Protection</t>
  </si>
  <si>
    <t>The date, during the relevant quarter, which saw the balance held on behalf of players at its highest point</t>
  </si>
  <si>
    <t>Date (dd/mm/yyyy)</t>
  </si>
  <si>
    <t>Highest Value of Player Funds in the Quarter - Date</t>
  </si>
  <si>
    <t>Highest Value of Player Funds in the Quarter - Amount (GBP)</t>
  </si>
  <si>
    <t>GBP, comma separated, 2 decimal places</t>
  </si>
  <si>
    <t>Total value of player funds held, at its highest point as advised above, during the quarter, converted to GBP using your in-house rate.</t>
  </si>
  <si>
    <t>Highest Value - Total (GBP)</t>
  </si>
  <si>
    <t>Formulated cell, no input necessary</t>
  </si>
  <si>
    <t>Formula summing the amounts put into the table as the GBP equivalent of the Account name detailed for the previously advised date of highest value</t>
  </si>
  <si>
    <t>Quarter End - Total (GBP)</t>
  </si>
  <si>
    <t>Formula summing the amounts put into the table as the GBP equivalent of the Account name detailed for the quarter end</t>
  </si>
  <si>
    <t>Account Name and financial institution(s) where the player funds are held</t>
  </si>
  <si>
    <t>Alpha Numeric</t>
  </si>
  <si>
    <t>Bank ABC Ltd - Firm Account (GBP)</t>
  </si>
  <si>
    <t>The name of the financial institution etc where account/s held &amp; account name (or equivalent), statements to be provided as evidence</t>
  </si>
  <si>
    <r>
      <t>6.</t>
    </r>
    <r>
      <rPr>
        <b/>
        <sz val="14"/>
        <color theme="0"/>
        <rFont val="Times New Roman"/>
        <family val="1"/>
      </rPr>
      <t xml:space="preserve">  </t>
    </r>
    <r>
      <rPr>
        <b/>
        <sz val="14"/>
        <color theme="0"/>
        <rFont val="Tahoma"/>
        <family val="2"/>
      </rPr>
      <t>Statement of Financial Position (Balance Sheet) as at end of reporting period</t>
    </r>
  </si>
  <si>
    <t>7. Statement of Comprehensive Income (Profit &amp; Loss Account) for the Quarter</t>
  </si>
  <si>
    <t>Notifications</t>
  </si>
  <si>
    <t>The number of times the event occurred in the quarter.  Where something could be classed as 2 different events, please chose the one it fits under best.</t>
  </si>
  <si>
    <t>Integer</t>
  </si>
  <si>
    <t>Total value of Funding received at start of the quarter</t>
  </si>
  <si>
    <t>Previously reported balance of any funding (external or intra-company) obtained</t>
  </si>
  <si>
    <t>GBP, comma separated, no decimal places</t>
  </si>
  <si>
    <t>Funding received,  during the quarter, external or intra-company</t>
  </si>
  <si>
    <t>Funding repaid,  during the quarter, external or intra-company</t>
  </si>
  <si>
    <t>Number of employees directly employed by the licence holder on island</t>
  </si>
  <si>
    <t>Sanctions</t>
  </si>
  <si>
    <t xml:space="preserve">Freeform text, Description of the types of suspicious transactions reported to the FIU during the reporting period </t>
  </si>
  <si>
    <t>Balance Sheet</t>
  </si>
  <si>
    <t>Total Cash held</t>
  </si>
  <si>
    <t>Total current assets</t>
  </si>
  <si>
    <t>Creditors: Amounts falling due within one year</t>
  </si>
  <si>
    <t>Net current (liabilities) / assets</t>
  </si>
  <si>
    <t>Creditors: amounts falling due after 1 year</t>
  </si>
  <si>
    <t xml:space="preserve">Statement of Comprehensive Income (Profit &amp; Loss Account)                     </t>
  </si>
  <si>
    <t>Fixed assets</t>
  </si>
  <si>
    <t>Cash (Player)</t>
  </si>
  <si>
    <t>Tangible and intangible assets</t>
  </si>
  <si>
    <t>Current assets held (non Cash)</t>
  </si>
  <si>
    <t>Cash assets held deemed as company cash</t>
  </si>
  <si>
    <t>Cash assets held deemed as Player Balances</t>
  </si>
  <si>
    <t>Money owed to others falling due in the next 12 months. This figure will include player balances.</t>
  </si>
  <si>
    <t>Money owed to others falling due after 12 months</t>
  </si>
  <si>
    <t>Share capital</t>
  </si>
  <si>
    <t>Formula calculating the net funding to date at the end of quarter</t>
  </si>
  <si>
    <t>Formula calculating total cash held by adding cash (company) and cash (player)</t>
  </si>
  <si>
    <t>Formula calculating total current assets by adding all assets declared above</t>
  </si>
  <si>
    <t>Formula adding Total Current Assets and Creditors within one year - can be a positive or negative number</t>
  </si>
  <si>
    <t>Formula adding Net current (liabilities) / assets and Fixed assets</t>
  </si>
  <si>
    <t>Formula adding Total assets less current liabilities and Creditor due after one year - can be a positive or negative number</t>
  </si>
  <si>
    <t>Brought forward P&amp;L</t>
  </si>
  <si>
    <t>Formula adding the Share Capital, Statement of Comprehensive Income and Other Reserves - can be a positive or negative number, should match the Net assets / liabilities</t>
  </si>
  <si>
    <t>P&amp;L</t>
  </si>
  <si>
    <t>Activity - Turnover / Sales</t>
  </si>
  <si>
    <t>Activity - Profit / Loss</t>
  </si>
  <si>
    <t>Activity - Gross Gaming Yield</t>
  </si>
  <si>
    <t>Text</t>
  </si>
  <si>
    <t>The turnover for the activity / product during the quarter</t>
  </si>
  <si>
    <t>Reserves (please add details of the nature of these reserves)</t>
  </si>
  <si>
    <t>The profit / loss for the activity / product during the quarter (turnover minus cost of sales)</t>
  </si>
  <si>
    <t>The Gross Gaming Yield (GGY) for the activity / product during the quarter</t>
  </si>
  <si>
    <t>Share Capital, P&amp;L, Other Reserves:</t>
  </si>
  <si>
    <t>Net assets / liabilities:</t>
  </si>
  <si>
    <t>Creditors (due after one year):</t>
  </si>
  <si>
    <t>Total assets less current liabilities:</t>
  </si>
  <si>
    <t>Net Current assets / liabilities:</t>
  </si>
  <si>
    <t>Creditors (due within one year):</t>
  </si>
  <si>
    <t>Total Current Assets:</t>
  </si>
  <si>
    <t>Cash:</t>
  </si>
  <si>
    <t>Current Assets (non Cash):</t>
  </si>
  <si>
    <t>Fixed Assets:</t>
  </si>
  <si>
    <t>Total Capital &amp; Reserves:</t>
  </si>
  <si>
    <t>Other Revenue - Profit / Loss</t>
  </si>
  <si>
    <t>Other Revenue - Turnover / Sales</t>
  </si>
  <si>
    <t>Any relevant commentary</t>
  </si>
  <si>
    <t>Activity - Commentary</t>
  </si>
  <si>
    <t>Income during the quarter attributed to forex gains</t>
  </si>
  <si>
    <t>Income during the quarter attributed to interest and similar</t>
  </si>
  <si>
    <t>GBP, comma separated, no decimal places, positive only</t>
  </si>
  <si>
    <t>GBP, comma separated, no decimal places, negative only</t>
  </si>
  <si>
    <t>Gross Profit</t>
  </si>
  <si>
    <t>Formula summing the profit / loss</t>
  </si>
  <si>
    <t>Expenditure - On Island - Duty Paid (IOM)</t>
  </si>
  <si>
    <t>Expenditure - On Island - Salaries for on island personnel</t>
  </si>
  <si>
    <t>Expenditure - On Island - Interest payable and similar charges</t>
  </si>
  <si>
    <t>Expenditure - On Island - Paid to IOM Sources (excluding above)</t>
  </si>
  <si>
    <t>Expenditure - On Island - Intragroup payments</t>
  </si>
  <si>
    <t>Expenditure - Off Island - Duty Paid (IOM)</t>
  </si>
  <si>
    <t>Expenditure - Off Island - Interest payable and similar charges</t>
  </si>
  <si>
    <t>Expenditure - Off Island - Paid to IOM Sources (excluding above)</t>
  </si>
  <si>
    <t>Expenditure - Off Island - Intragroup payments</t>
  </si>
  <si>
    <t>Expenditure - Off Island - Salaries for off island personnel</t>
  </si>
  <si>
    <t>Funding, Employment &amp; SARs - Funding</t>
  </si>
  <si>
    <t>Funding, Employment &amp; SARs - Employment</t>
  </si>
  <si>
    <t>Funding, Employment &amp; SARs - Suspicious Activity Reportings</t>
  </si>
  <si>
    <t>Expenditure - On Island - Total On Island Expenditure</t>
  </si>
  <si>
    <t xml:space="preserve">Total amount paid in duty to IOM Treasury (Customs &amp; Excise) during the quarter </t>
  </si>
  <si>
    <t>Total amount paid in salaries to on-Island employees during the quarter</t>
  </si>
  <si>
    <t>Total amount paid in respect of all other charges/expenses during the quarter, not included in any other category</t>
  </si>
  <si>
    <t>Total amount paid to intergroup, subsidiary, administration or parent companies during the quarter, not included in any other category</t>
  </si>
  <si>
    <t>Formula summing the On Island Expenditure</t>
  </si>
  <si>
    <t>Expenditure - Off Island - Total Off Island Expenditure</t>
  </si>
  <si>
    <t xml:space="preserve">Total amount paid in duty to or tax to another jurisdictions Treasury (Customs &amp; Excise) or similar during the quarter </t>
  </si>
  <si>
    <t>Total amount paid in salaries to off island employees during the quarter</t>
  </si>
  <si>
    <t>Total amount paid in respect of interest and other similar charges during the quarter</t>
  </si>
  <si>
    <t>Formula summing the Off Island Expenditure</t>
  </si>
  <si>
    <t>Total Other Expenditure</t>
  </si>
  <si>
    <t>Adjustments / Provisions</t>
  </si>
  <si>
    <t>Retained profit for period</t>
  </si>
  <si>
    <t>GBP, comma separated, no decimal places, positive or negative</t>
  </si>
  <si>
    <t>Realised loss upon disposal of a fixed asset</t>
  </si>
  <si>
    <t>Depreciation posted against assets held during the quarter</t>
  </si>
  <si>
    <t>Costs during the quarter attributed to forex losses</t>
  </si>
  <si>
    <t>Total value of dividends paid to shareholders during the quarter</t>
  </si>
  <si>
    <t>Total value of adjustments passed in current quarter relating to a prior period, provisions posted or reviewed</t>
  </si>
  <si>
    <t>Expenditure - Other - Bad debt provision</t>
  </si>
  <si>
    <t>Expenditure - Other - Losses on disposal of Fixed Assets</t>
  </si>
  <si>
    <t>Expenditure - Other - Depreciation</t>
  </si>
  <si>
    <t>Expenditure - Other - Forex Losses</t>
  </si>
  <si>
    <t>Bad debt provision during the quarter</t>
  </si>
  <si>
    <t>Formula summing the Other Expenditure</t>
  </si>
  <si>
    <t>Formula summing the On Island, Off Island and Oter Expenditure</t>
  </si>
  <si>
    <t>Formula summing the Gross Profit and the Total Expenditure</t>
  </si>
  <si>
    <t>Formula summing Net Profit / Loss, Dividends and Adjustments / Provisions</t>
  </si>
  <si>
    <t>Non GBP, comma separated, 2 decimal places</t>
  </si>
  <si>
    <t>Total value of player funds held, at its highest point as advised above, during the quarter, converted to GBP using your in-house rate, for the relevant account name</t>
  </si>
  <si>
    <t>Value of player funds held, at its highest point as advised above, during the quarter, in account currency (if not GBP), for the relevant account name</t>
  </si>
  <si>
    <t>Total value of player funds held, at quarter end in account currency (if not GBP), for the relevant account name</t>
  </si>
  <si>
    <t>Total value of player funds held, at quarter end, converted to GBP using your in-house rate, for the relevant account name</t>
  </si>
  <si>
    <t>Increased turnover this quarter due to Olympics betting</t>
  </si>
  <si>
    <r>
      <t xml:space="preserve">In order to ensure compliance with OGRA S.4 ss.2 (d) the GSC requests information relating to the operators financial performance during the period.
Please report </t>
    </r>
    <r>
      <rPr>
        <b/>
        <i/>
        <sz val="11"/>
        <color theme="1"/>
        <rFont val="Tahoma"/>
        <family val="2"/>
      </rPr>
      <t>only</t>
    </r>
    <r>
      <rPr>
        <sz val="11"/>
        <color theme="1"/>
        <rFont val="Tahoma"/>
        <family val="2"/>
      </rPr>
      <t xml:space="preserve"> in sterling (GBP). 
If there are any major changes from previous balance sheets, please provide commentary in the box on this sheet (or Sign-Off sheet if not enough room).</t>
    </r>
  </si>
  <si>
    <t xml:space="preserve">Total number of suspicious transactions reported to the FIU during the reporting period </t>
  </si>
  <si>
    <t xml:space="preserve">Total number of suspicious transactions reported within the licence holder to its Nominated AML/CFT Officer during the reporting period </t>
  </si>
  <si>
    <t>Changes were made to on-Island hosting arrangements</t>
  </si>
  <si>
    <t>If not included above, a business partner (B2B) proved to be a source of concern for the Island’s reputation</t>
  </si>
  <si>
    <t>Financial Risk 2 - Other financials</t>
  </si>
  <si>
    <r>
      <rPr>
        <sz val="11"/>
        <color rgb="FFFF0000"/>
        <rFont val="Calibri"/>
        <family val="2"/>
      </rPr>
      <t>±</t>
    </r>
    <r>
      <rPr>
        <sz val="11"/>
        <rFont val="Tahoma"/>
        <family val="2"/>
      </rPr>
      <t xml:space="preserve"> Please confirm whether the value of player protection arrangements fell below 100% of the value of players’ funds during this quarter.</t>
    </r>
  </si>
  <si>
    <r>
      <rPr>
        <sz val="11"/>
        <color rgb="FFFF0000"/>
        <rFont val="Calibri"/>
        <family val="2"/>
        <scheme val="minor"/>
      </rPr>
      <t>±</t>
    </r>
    <r>
      <rPr>
        <sz val="11"/>
        <rFont val="Tahoma"/>
        <family val="2"/>
      </rPr>
      <t xml:space="preserve"> Please confirm whether the value of player protection arrangements rose above, the greater of, 110% of or £20,000 more than, the value of players’ funds during this quarter.</t>
    </r>
  </si>
  <si>
    <r>
      <rPr>
        <b/>
        <sz val="11"/>
        <color rgb="FFFF0000"/>
        <rFont val="Calibri"/>
        <family val="2"/>
      </rPr>
      <t>±</t>
    </r>
    <r>
      <rPr>
        <sz val="11"/>
        <color theme="1"/>
        <rFont val="Tahoma"/>
        <family val="2"/>
      </rPr>
      <t xml:space="preserve"> There was a a change/addition to or removal of player protection mechanism</t>
    </r>
  </si>
  <si>
    <t>There was a a change/addition to or removal of banking facilities (not player protection mechanism)</t>
  </si>
  <si>
    <t>No</t>
  </si>
  <si>
    <t>Occurred in quarter?</t>
  </si>
  <si>
    <t>± There was a security failure (internal or external) in gaming/player accounts software</t>
  </si>
  <si>
    <t>± Continuity of service was interrupted</t>
  </si>
  <si>
    <t>For Network Services only, a new business partner was added</t>
  </si>
  <si>
    <t>± Players were unable to self-exclude</t>
  </si>
  <si>
    <t>± Self-excluded or GSC excluded players were targeted with product advertising or have re-registered</t>
  </si>
  <si>
    <t>± Criminal activity was discovered on the website</t>
  </si>
  <si>
    <t>± Underage play was detected on the website</t>
  </si>
  <si>
    <t>± There was a surge in player complaints</t>
  </si>
  <si>
    <t>± Please confirm whether the value of player protection arrangements rose above, the greater of, 110% of or £20,000 more than, the value of players’ funds during this quarter.</t>
  </si>
  <si>
    <t>± Please confirm whether the value of player protection arrangements fell below 100% of the value of players’ funds during this quarter.</t>
  </si>
  <si>
    <t>± There was a a change/addition to or removal of player protection mechanism</t>
  </si>
  <si>
    <t>Financial Risk 1 - Player protection</t>
  </si>
  <si>
    <t>This validation check looks to see whether you have provided further information for all events that you have indicated have occurred in the quarter and vice versa.  i.e where there is a number of times indicated (&gt;0) or Occured in quarter has been set to Yes, there must be an associated entry for further information and where there is an entry for further information, there must be a number larger than 0 or a Yes.</t>
  </si>
  <si>
    <t>Changes after first quarterlies sent in</t>
  </si>
  <si>
    <t>Q2 2022</t>
  </si>
  <si>
    <t>Name</t>
  </si>
  <si>
    <t xml:space="preserve"> </t>
  </si>
  <si>
    <t>Regulatory - Online Gambling Quarterly Return</t>
  </si>
  <si>
    <t>Occurred? / Number of times event occurred</t>
  </si>
  <si>
    <t xml:space="preserve">1) Issue with Adverse Publicity text box on Notifications
2) Validation on the Funding, Employment&amp; SARS
3) Addition of Name of Return on Validation sheet
4) Rounding on Balance Sheet validation
5) Space added to A1 on each sheet
6) Notifications reformatted to fit to row height
7) Un hidden cells on PFP &amp; FES so that double click doesnt delete
8) Formatting of comments cell on Sign-Off
9) Unhiding calcs on Bal Sheet and P&amp;Ls
</t>
  </si>
  <si>
    <t>Online Gambling Quarterly Return v1.3</t>
  </si>
  <si>
    <t>1) Add in sum of Notifications, Bal Sheet Comments and P&amp;L Comments to cells C3-C5 on Validation sheet</t>
  </si>
  <si>
    <t>Q1 2024</t>
  </si>
  <si>
    <t>Sum of Notifications</t>
  </si>
  <si>
    <t>Sum of Balance Sheet Comments</t>
  </si>
  <si>
    <t>Sum of P&amp;L comments</t>
  </si>
  <si>
    <t>L1 e - Casino Games (Virtual Goods)</t>
  </si>
  <si>
    <t>L3 c - Lottery Games (Live Studio)</t>
  </si>
  <si>
    <t>L5 b - Pool Betting (Virtual Goods)</t>
  </si>
  <si>
    <t>Add in newer subpermissions</t>
  </si>
  <si>
    <t>Added warnings to Notification sheet</t>
  </si>
  <si>
    <t>Add validation/warning over the dates</t>
  </si>
  <si>
    <t>Additional changes in tidy up before putting on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</si>
</sst>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8" formatCode="&quot;£&quot;#,##0.00;[Red]\-&quot;£&quot;#,##0.00"/>
    <numFmt numFmtId="43" formatCode="_-* #,##0.00_-;\-* #,##0.00_-;_-* &quot;-&quot;??_-;_-@_-"/>
    <numFmt numFmtId="164" formatCode="#,##0_ ;[Red]\-#,##0\ "/>
    <numFmt numFmtId="165" formatCode="&quot;£&quot;#,##0.00"/>
    <numFmt numFmtId="166" formatCode="[$GBP]\ #,##0.00"/>
    <numFmt numFmtId="167" formatCode="[$GBP]\ #,##0;[Red]\-[$GBP]\ #,##0"/>
    <numFmt numFmtId="168" formatCode="[$GBP]\ #,##0"/>
    <numFmt numFmtId="169" formatCode="[$GBP]\ #,##0;\-[$GBP]\ #,##0"/>
  </numFmts>
  <fonts count="46" x14ac:knownFonts="1">
    <font>
      <sz val="11"/>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Tahoma"/>
      <family val="2"/>
    </font>
    <font>
      <sz val="11"/>
      <color rgb="FFFF0000"/>
      <name val="Tahoma"/>
      <family val="2"/>
    </font>
    <font>
      <b/>
      <sz val="11"/>
      <color theme="1"/>
      <name val="Tahoma"/>
      <family val="2"/>
    </font>
    <font>
      <sz val="10"/>
      <color theme="1"/>
      <name val="Tahoma"/>
      <family val="2"/>
    </font>
    <font>
      <sz val="12"/>
      <color theme="1"/>
      <name val="Tahoma"/>
      <family val="2"/>
    </font>
    <font>
      <b/>
      <sz val="11"/>
      <color rgb="FFFF0000"/>
      <name val="Tahoma"/>
      <family val="2"/>
    </font>
    <font>
      <sz val="11"/>
      <name val="Tahoma"/>
      <family val="2"/>
    </font>
    <font>
      <b/>
      <sz val="11"/>
      <name val="Tahoma"/>
      <family val="2"/>
    </font>
    <font>
      <sz val="11"/>
      <color theme="1"/>
      <name val="Times New Roman"/>
      <family val="1"/>
    </font>
    <font>
      <sz val="11"/>
      <color theme="0" tint="-0.34998626667073579"/>
      <name val="Tahoma"/>
      <family val="2"/>
    </font>
    <font>
      <sz val="12"/>
      <color theme="1"/>
      <name val="Arial"/>
      <family val="2"/>
    </font>
    <font>
      <u/>
      <sz val="12"/>
      <color theme="10"/>
      <name val="Arial"/>
      <family val="2"/>
    </font>
    <font>
      <b/>
      <sz val="20"/>
      <color rgb="FF4E564D"/>
      <name val="Tahoma"/>
      <family val="2"/>
    </font>
    <font>
      <b/>
      <sz val="20"/>
      <color rgb="FF775431"/>
      <name val="Tahoma"/>
      <family val="2"/>
    </font>
    <font>
      <b/>
      <sz val="14"/>
      <color theme="0"/>
      <name val="Tahoma"/>
      <family val="2"/>
    </font>
    <font>
      <b/>
      <sz val="12"/>
      <color theme="0"/>
      <name val="Tahoma"/>
      <family val="2"/>
    </font>
    <font>
      <sz val="12"/>
      <name val="Tahoma"/>
      <family val="2"/>
    </font>
    <font>
      <u/>
      <sz val="12"/>
      <color theme="10"/>
      <name val="Tahoma"/>
      <family val="2"/>
    </font>
    <font>
      <b/>
      <sz val="10"/>
      <color theme="0"/>
      <name val="Tahoma"/>
      <family val="2"/>
    </font>
    <font>
      <i/>
      <sz val="12"/>
      <color theme="1"/>
      <name val="Tahoma"/>
      <family val="2"/>
    </font>
    <font>
      <sz val="14"/>
      <color theme="0"/>
      <name val="Tahoma"/>
      <family val="2"/>
    </font>
    <font>
      <b/>
      <sz val="11"/>
      <color rgb="FFFF0000"/>
      <name val="Calibri"/>
      <family val="2"/>
    </font>
    <font>
      <b/>
      <sz val="14"/>
      <color rgb="FFFF0000"/>
      <name val="Tahoma"/>
      <family val="2"/>
    </font>
    <font>
      <b/>
      <sz val="14"/>
      <color rgb="FFFF0000"/>
      <name val="Calibri"/>
      <family val="2"/>
    </font>
    <font>
      <sz val="11"/>
      <color theme="1"/>
      <name val="Calibri"/>
      <family val="2"/>
    </font>
    <font>
      <sz val="11"/>
      <color rgb="FFFF0000"/>
      <name val="Calibri"/>
      <family val="2"/>
    </font>
    <font>
      <b/>
      <sz val="11"/>
      <color theme="0"/>
      <name val="Tahoma"/>
      <family val="2"/>
    </font>
    <font>
      <b/>
      <i/>
      <sz val="11"/>
      <color theme="1"/>
      <name val="Tahoma"/>
      <family val="2"/>
    </font>
    <font>
      <b/>
      <sz val="11"/>
      <color rgb="FF0070C0"/>
      <name val="Tahoma"/>
      <family val="2"/>
    </font>
    <font>
      <sz val="14"/>
      <color theme="1"/>
      <name val="Tahoma"/>
      <family val="2"/>
    </font>
    <font>
      <b/>
      <sz val="14"/>
      <color theme="0"/>
      <name val="Times New Roman"/>
      <family val="1"/>
    </font>
    <font>
      <b/>
      <u/>
      <sz val="12"/>
      <color theme="1"/>
      <name val="Tahoma"/>
      <family val="2"/>
    </font>
    <font>
      <sz val="14"/>
      <color rgb="FFFF0000"/>
      <name val="Tahoma"/>
      <family val="2"/>
    </font>
    <font>
      <sz val="11"/>
      <color rgb="FFFF0000"/>
      <name val="Calibri"/>
      <family val="2"/>
      <scheme val="minor"/>
    </font>
    <font>
      <sz val="8"/>
      <color rgb="FFFF0000"/>
      <name val="Tahoma"/>
      <family val="2"/>
    </font>
  </fonts>
  <fills count="8">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418689"/>
        <bgColor indexed="64"/>
      </patternFill>
    </fill>
    <fill>
      <patternFill patternType="solid">
        <fgColor rgb="FF3E8689"/>
        <bgColor indexed="64"/>
      </patternFill>
    </fill>
    <fill>
      <patternFill patternType="solid">
        <fgColor theme="0"/>
        <bgColor indexed="64"/>
      </patternFill>
    </fill>
    <fill>
      <patternFill patternType="solid">
        <fgColor theme="0" tint="-0.14999847407452621"/>
        <bgColor indexed="64"/>
      </patternFill>
    </fill>
  </fills>
  <borders count="53">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rgb="FF00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7">
    <xf numFmtId="0" fontId="0" fillId="0" borderId="0"/>
    <xf numFmtId="43" fontId="11" fillId="0" borderId="0" applyFont="0" applyFill="0" applyBorder="0" applyAlignment="0" applyProtection="0"/>
    <xf numFmtId="0" fontId="21" fillId="0" borderId="0"/>
    <xf numFmtId="0" fontId="22" fillId="0" borderId="0" applyNumberFormat="0" applyFill="0" applyBorder="0" applyAlignment="0" applyProtection="0"/>
    <xf numFmtId="0" fontId="10" fillId="0" borderId="0"/>
    <xf numFmtId="0" fontId="11" fillId="0" borderId="0"/>
    <xf numFmtId="0" fontId="9" fillId="0" borderId="0"/>
  </cellStyleXfs>
  <cellXfs count="329">
    <xf numFmtId="0" fontId="0" fillId="0" borderId="0" xfId="0"/>
    <xf numFmtId="0" fontId="15" fillId="0" borderId="0" xfId="2" applyFont="1" applyAlignment="1" applyProtection="1">
      <alignment horizontal="center" vertical="center"/>
      <protection hidden="1"/>
    </xf>
    <xf numFmtId="14" fontId="11" fillId="0" borderId="8" xfId="2" applyNumberFormat="1" applyFont="1" applyBorder="1" applyAlignment="1" applyProtection="1">
      <alignment horizontal="left" vertical="center"/>
      <protection locked="0"/>
    </xf>
    <xf numFmtId="0" fontId="0" fillId="3" borderId="12" xfId="0" applyFont="1" applyFill="1" applyBorder="1" applyAlignment="1" applyProtection="1">
      <alignment vertical="top" wrapText="1"/>
      <protection locked="0"/>
    </xf>
    <xf numFmtId="14" fontId="0" fillId="3" borderId="12" xfId="0" applyNumberFormat="1" applyFont="1" applyFill="1" applyBorder="1" applyAlignment="1" applyProtection="1">
      <alignment vertical="top" wrapText="1"/>
      <protection locked="0"/>
    </xf>
    <xf numFmtId="0" fontId="0" fillId="0" borderId="8" xfId="2" applyFont="1" applyBorder="1" applyAlignment="1" applyProtection="1">
      <alignment vertical="center"/>
      <protection locked="0"/>
    </xf>
    <xf numFmtId="0" fontId="0" fillId="0" borderId="8" xfId="2" applyFont="1" applyBorder="1" applyAlignment="1" applyProtection="1">
      <alignment horizontal="left" vertical="center"/>
      <protection locked="0"/>
    </xf>
    <xf numFmtId="0" fontId="9" fillId="0" borderId="0" xfId="6"/>
    <xf numFmtId="0" fontId="15" fillId="0" borderId="0" xfId="2" applyFont="1" applyProtection="1">
      <protection hidden="1"/>
    </xf>
    <xf numFmtId="0" fontId="15" fillId="0" borderId="0" xfId="2" applyFont="1" applyFill="1" applyProtection="1">
      <protection hidden="1"/>
    </xf>
    <xf numFmtId="0" fontId="24" fillId="0" borderId="0" xfId="2" applyFont="1" applyFill="1" applyAlignment="1" applyProtection="1">
      <alignment horizontal="center" vertical="center" wrapText="1"/>
      <protection hidden="1"/>
    </xf>
    <xf numFmtId="0" fontId="25" fillId="4" borderId="18" xfId="2" applyFont="1" applyFill="1" applyBorder="1" applyAlignment="1" applyProtection="1">
      <alignment horizontal="left" vertical="center"/>
      <protection hidden="1"/>
    </xf>
    <xf numFmtId="0" fontId="26" fillId="4" borderId="20" xfId="2" applyFont="1" applyFill="1" applyBorder="1" applyAlignment="1" applyProtection="1">
      <alignment horizontal="center" vertical="center"/>
      <protection hidden="1"/>
    </xf>
    <xf numFmtId="0" fontId="26" fillId="0" borderId="0" xfId="2" applyFont="1" applyFill="1" applyBorder="1" applyAlignment="1" applyProtection="1">
      <alignment horizontal="center" vertical="center"/>
      <protection hidden="1"/>
    </xf>
    <xf numFmtId="14" fontId="40" fillId="0" borderId="0" xfId="2" applyNumberFormat="1" applyFont="1" applyProtection="1">
      <protection hidden="1"/>
    </xf>
    <xf numFmtId="0" fontId="11" fillId="0" borderId="18" xfId="2" applyFont="1" applyBorder="1" applyAlignment="1" applyProtection="1">
      <alignment vertical="center"/>
      <protection hidden="1"/>
    </xf>
    <xf numFmtId="0" fontId="11" fillId="0" borderId="8" xfId="2" applyFont="1" applyBorder="1" applyAlignment="1" applyProtection="1">
      <alignment vertical="center"/>
      <protection hidden="1"/>
    </xf>
    <xf numFmtId="0" fontId="15" fillId="0" borderId="0" xfId="2" applyFont="1" applyFill="1" applyBorder="1" applyAlignment="1" applyProtection="1">
      <alignment horizontal="left" vertical="center"/>
      <protection hidden="1"/>
    </xf>
    <xf numFmtId="14" fontId="11" fillId="0" borderId="8" xfId="2" applyNumberFormat="1" applyFont="1" applyBorder="1" applyAlignment="1" applyProtection="1">
      <alignment horizontal="left" vertical="center"/>
      <protection hidden="1"/>
    </xf>
    <xf numFmtId="0" fontId="11" fillId="0" borderId="13" xfId="2" applyFont="1" applyBorder="1" applyAlignment="1" applyProtection="1">
      <alignment vertical="center"/>
      <protection hidden="1"/>
    </xf>
    <xf numFmtId="14" fontId="15" fillId="0" borderId="0" xfId="2" applyNumberFormat="1" applyFont="1" applyFill="1" applyBorder="1" applyAlignment="1" applyProtection="1">
      <alignment horizontal="left" vertical="center"/>
      <protection hidden="1"/>
    </xf>
    <xf numFmtId="0" fontId="25" fillId="4" borderId="19" xfId="2" applyFont="1" applyFill="1" applyBorder="1" applyAlignment="1" applyProtection="1">
      <alignment horizontal="left" vertical="center"/>
      <protection hidden="1"/>
    </xf>
    <xf numFmtId="0" fontId="26" fillId="4" borderId="19" xfId="2" applyFont="1" applyFill="1" applyBorder="1" applyAlignment="1" applyProtection="1">
      <alignment horizontal="center" vertical="center"/>
      <protection hidden="1"/>
    </xf>
    <xf numFmtId="0" fontId="26" fillId="4" borderId="17" xfId="2" applyFont="1" applyFill="1" applyBorder="1" applyAlignment="1" applyProtection="1">
      <alignment horizontal="center" vertical="center"/>
      <protection hidden="1"/>
    </xf>
    <xf numFmtId="0" fontId="27" fillId="0" borderId="0" xfId="2" applyFont="1" applyFill="1" applyBorder="1" applyAlignment="1" applyProtection="1">
      <alignment horizontal="left" vertical="center"/>
      <protection hidden="1"/>
    </xf>
    <xf numFmtId="0" fontId="17" fillId="0" borderId="8" xfId="2" applyFont="1" applyBorder="1" applyAlignment="1" applyProtection="1">
      <alignment horizontal="left" vertical="center" wrapText="1"/>
      <protection hidden="1"/>
    </xf>
    <xf numFmtId="0" fontId="15" fillId="0" borderId="0" xfId="2" applyFont="1" applyFill="1" applyBorder="1" applyAlignment="1" applyProtection="1">
      <alignment vertical="center"/>
      <protection hidden="1"/>
    </xf>
    <xf numFmtId="0" fontId="15" fillId="0" borderId="0" xfId="2" applyFont="1" applyBorder="1" applyAlignment="1" applyProtection="1">
      <alignment vertical="center"/>
      <protection hidden="1"/>
    </xf>
    <xf numFmtId="0" fontId="15" fillId="0" borderId="17" xfId="2" applyFont="1" applyBorder="1" applyProtection="1">
      <protection hidden="1"/>
    </xf>
    <xf numFmtId="0" fontId="28" fillId="0" borderId="0" xfId="3" applyFont="1" applyProtection="1">
      <protection hidden="1"/>
    </xf>
    <xf numFmtId="0" fontId="30" fillId="0" borderId="0" xfId="2" applyFont="1" applyFill="1" applyBorder="1" applyAlignment="1" applyProtection="1">
      <alignment horizontal="justify" vertical="justify" wrapText="1"/>
      <protection hidden="1"/>
    </xf>
    <xf numFmtId="0" fontId="15" fillId="0" borderId="0" xfId="2" applyFont="1" applyBorder="1" applyProtection="1">
      <protection hidden="1"/>
    </xf>
    <xf numFmtId="0" fontId="25" fillId="4" borderId="5" xfId="2" applyFont="1" applyFill="1" applyBorder="1" applyAlignment="1" applyProtection="1">
      <alignment vertical="center"/>
      <protection hidden="1"/>
    </xf>
    <xf numFmtId="0" fontId="25" fillId="4" borderId="6" xfId="2" applyFont="1" applyFill="1" applyBorder="1" applyAlignment="1" applyProtection="1">
      <alignment horizontal="center" vertical="center"/>
      <protection hidden="1"/>
    </xf>
    <xf numFmtId="0" fontId="25" fillId="4" borderId="7" xfId="2" applyFont="1" applyFill="1" applyBorder="1" applyAlignment="1" applyProtection="1">
      <alignment vertical="center"/>
      <protection hidden="1"/>
    </xf>
    <xf numFmtId="0" fontId="0" fillId="0" borderId="0" xfId="0" applyProtection="1">
      <protection hidden="1"/>
    </xf>
    <xf numFmtId="0" fontId="0" fillId="0" borderId="1" xfId="0" applyFont="1" applyBorder="1" applyAlignment="1" applyProtection="1">
      <protection hidden="1"/>
    </xf>
    <xf numFmtId="0" fontId="0" fillId="0" borderId="0" xfId="0" applyFont="1" applyBorder="1" applyAlignment="1" applyProtection="1">
      <alignment horizontal="center" vertical="center"/>
      <protection hidden="1"/>
    </xf>
    <xf numFmtId="0" fontId="0" fillId="0" borderId="2" xfId="0" applyFont="1" applyBorder="1" applyProtection="1">
      <protection hidden="1"/>
    </xf>
    <xf numFmtId="0" fontId="14" fillId="0" borderId="0" xfId="0" applyFont="1" applyProtection="1">
      <protection hidden="1"/>
    </xf>
    <xf numFmtId="0" fontId="0" fillId="0" borderId="0" xfId="0" applyAlignment="1" applyProtection="1">
      <alignment wrapText="1"/>
      <protection hidden="1"/>
    </xf>
    <xf numFmtId="0" fontId="14" fillId="0" borderId="0" xfId="0" applyFont="1" applyAlignment="1" applyProtection="1">
      <alignment horizontal="center" vertical="center"/>
      <protection hidden="1"/>
    </xf>
    <xf numFmtId="0" fontId="14" fillId="0" borderId="0" xfId="0" applyFont="1" applyBorder="1" applyProtection="1">
      <protection hidden="1"/>
    </xf>
    <xf numFmtId="0" fontId="12" fillId="0" borderId="0" xfId="0" applyFont="1" applyProtection="1">
      <protection hidden="1"/>
    </xf>
    <xf numFmtId="0" fontId="14" fillId="0" borderId="0" xfId="0" applyFont="1" applyAlignment="1" applyProtection="1">
      <alignment vertical="center"/>
      <protection hidden="1"/>
    </xf>
    <xf numFmtId="0" fontId="0" fillId="0" borderId="0" xfId="0" applyAlignment="1" applyProtection="1">
      <alignment horizontal="center" vertical="center"/>
      <protection hidden="1"/>
    </xf>
    <xf numFmtId="0" fontId="0" fillId="0" borderId="8"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0" xfId="0" applyFont="1" applyBorder="1" applyAlignment="1" applyProtection="1">
      <alignment vertical="center"/>
      <protection hidden="1"/>
    </xf>
    <xf numFmtId="0" fontId="0" fillId="0" borderId="0" xfId="0" applyFont="1" applyBorder="1" applyAlignment="1" applyProtection="1">
      <alignment wrapText="1"/>
      <protection hidden="1"/>
    </xf>
    <xf numFmtId="0" fontId="0" fillId="0" borderId="28" xfId="4" applyFont="1" applyBorder="1" applyAlignment="1" applyProtection="1">
      <alignment horizontal="left" vertical="center" wrapText="1"/>
      <protection hidden="1"/>
    </xf>
    <xf numFmtId="0" fontId="11" fillId="0" borderId="12" xfId="4" applyFont="1" applyBorder="1" applyAlignment="1" applyProtection="1">
      <alignment horizontal="left" vertical="center" wrapText="1"/>
      <protection hidden="1"/>
    </xf>
    <xf numFmtId="0" fontId="11" fillId="0" borderId="34" xfId="4" applyFont="1" applyBorder="1" applyAlignment="1" applyProtection="1">
      <alignment horizontal="left" vertical="center" wrapText="1"/>
      <protection hidden="1"/>
    </xf>
    <xf numFmtId="0" fontId="0" fillId="0" borderId="11" xfId="0" applyFont="1" applyBorder="1" applyAlignment="1" applyProtection="1">
      <alignment vertical="center" wrapText="1"/>
      <protection hidden="1"/>
    </xf>
    <xf numFmtId="0" fontId="0" fillId="0" borderId="12" xfId="0" applyFont="1" applyBorder="1" applyAlignment="1" applyProtection="1">
      <alignment wrapText="1"/>
      <protection locked="0"/>
    </xf>
    <xf numFmtId="0" fontId="0" fillId="0" borderId="11" xfId="0" applyFont="1" applyBorder="1" applyAlignment="1" applyProtection="1">
      <alignment vertical="center"/>
      <protection hidden="1"/>
    </xf>
    <xf numFmtId="0" fontId="0" fillId="0" borderId="37" xfId="0" applyFont="1" applyBorder="1" applyAlignment="1" applyProtection="1">
      <alignment vertical="center"/>
      <protection hidden="1"/>
    </xf>
    <xf numFmtId="0" fontId="0" fillId="0" borderId="33" xfId="0" applyFont="1" applyBorder="1" applyAlignment="1" applyProtection="1">
      <alignment horizontal="center" vertical="center"/>
      <protection locked="0"/>
    </xf>
    <xf numFmtId="0" fontId="0" fillId="0" borderId="34" xfId="0" applyFont="1" applyBorder="1" applyAlignment="1" applyProtection="1">
      <alignment wrapText="1"/>
      <protection locked="0"/>
    </xf>
    <xf numFmtId="0" fontId="0" fillId="0" borderId="11" xfId="0" applyFont="1" applyBorder="1" applyAlignment="1" applyProtection="1">
      <alignment horizontal="left" vertical="top" wrapText="1"/>
      <protection hidden="1"/>
    </xf>
    <xf numFmtId="0" fontId="0" fillId="0" borderId="3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8" xfId="0" applyFont="1" applyBorder="1" applyAlignment="1" applyProtection="1">
      <alignment wrapText="1"/>
      <protection locked="0"/>
    </xf>
    <xf numFmtId="0" fontId="25" fillId="4" borderId="24" xfId="2" applyFont="1" applyFill="1" applyBorder="1" applyAlignment="1" applyProtection="1">
      <alignment vertical="center"/>
      <protection hidden="1"/>
    </xf>
    <xf numFmtId="0" fontId="25" fillId="4" borderId="25" xfId="2" applyFont="1" applyFill="1" applyBorder="1" applyAlignment="1" applyProtection="1">
      <alignment horizontal="center" vertical="center" wrapText="1"/>
      <protection hidden="1"/>
    </xf>
    <xf numFmtId="0" fontId="25" fillId="4" borderId="31" xfId="2" applyFont="1" applyFill="1" applyBorder="1" applyAlignment="1" applyProtection="1">
      <alignment horizontal="left" vertical="center"/>
      <protection hidden="1"/>
    </xf>
    <xf numFmtId="0" fontId="0" fillId="0" borderId="27" xfId="0" applyFont="1" applyBorder="1" applyAlignment="1" applyProtection="1">
      <alignment vertical="center" wrapText="1"/>
      <protection hidden="1"/>
    </xf>
    <xf numFmtId="0" fontId="0" fillId="0" borderId="13" xfId="0" applyFont="1" applyBorder="1" applyAlignment="1" applyProtection="1">
      <alignment horizontal="center" vertical="center"/>
      <protection locked="0"/>
    </xf>
    <xf numFmtId="0" fontId="0" fillId="0" borderId="27" xfId="0" applyFont="1" applyBorder="1" applyAlignment="1" applyProtection="1">
      <alignment vertical="center"/>
      <protection hidden="1"/>
    </xf>
    <xf numFmtId="0" fontId="17" fillId="0" borderId="0" xfId="0" applyFont="1" applyProtection="1">
      <protection hidden="1"/>
    </xf>
    <xf numFmtId="0" fontId="0" fillId="0" borderId="0" xfId="0" applyAlignment="1" applyProtection="1">
      <protection hidden="1"/>
    </xf>
    <xf numFmtId="0" fontId="37" fillId="4" borderId="9" xfId="2" applyFont="1" applyFill="1" applyBorder="1" applyAlignment="1" applyProtection="1">
      <alignment horizontal="left" vertical="center" wrapText="1"/>
      <protection hidden="1"/>
    </xf>
    <xf numFmtId="0" fontId="0" fillId="0" borderId="27" xfId="0" applyFont="1" applyBorder="1" applyAlignment="1" applyProtection="1">
      <alignment horizontal="left"/>
      <protection hidden="1"/>
    </xf>
    <xf numFmtId="0" fontId="0" fillId="0" borderId="11" xfId="0" applyFont="1" applyBorder="1" applyAlignment="1" applyProtection="1">
      <alignment horizontal="left"/>
      <protection hidden="1"/>
    </xf>
    <xf numFmtId="0" fontId="0" fillId="0" borderId="1" xfId="0" applyFont="1" applyBorder="1" applyAlignment="1" applyProtection="1">
      <alignment horizontal="left"/>
      <protection hidden="1"/>
    </xf>
    <xf numFmtId="6" fontId="14" fillId="0" borderId="2" xfId="1" applyNumberFormat="1" applyFont="1" applyBorder="1" applyProtection="1">
      <protection hidden="1"/>
    </xf>
    <xf numFmtId="0" fontId="0" fillId="0" borderId="0" xfId="0" applyBorder="1" applyProtection="1">
      <protection hidden="1"/>
    </xf>
    <xf numFmtId="0" fontId="0" fillId="0" borderId="35" xfId="0" applyFont="1" applyBorder="1" applyAlignment="1" applyProtection="1">
      <alignment horizontal="left"/>
      <protection hidden="1"/>
    </xf>
    <xf numFmtId="0" fontId="0" fillId="0" borderId="27" xfId="5" applyFont="1" applyFill="1" applyBorder="1" applyAlignment="1" applyProtection="1">
      <alignment vertical="center" wrapText="1"/>
      <protection hidden="1"/>
    </xf>
    <xf numFmtId="0" fontId="0" fillId="0" borderId="11" xfId="5" applyFont="1" applyFill="1" applyBorder="1" applyAlignment="1" applyProtection="1">
      <alignment vertical="center" wrapText="1"/>
      <protection hidden="1"/>
    </xf>
    <xf numFmtId="0" fontId="0" fillId="0" borderId="32" xfId="5" applyFont="1" applyFill="1" applyBorder="1" applyAlignment="1" applyProtection="1">
      <alignment vertical="center" wrapText="1"/>
      <protection hidden="1"/>
    </xf>
    <xf numFmtId="0" fontId="12" fillId="0" borderId="0" xfId="0" applyFont="1" applyAlignment="1" applyProtection="1">
      <alignment horizontal="center"/>
      <protection hidden="1"/>
    </xf>
    <xf numFmtId="0" fontId="0" fillId="2" borderId="37" xfId="0" applyFont="1" applyFill="1" applyBorder="1" applyAlignment="1" applyProtection="1">
      <alignment horizontal="left"/>
      <protection hidden="1"/>
    </xf>
    <xf numFmtId="166" fontId="14" fillId="2" borderId="34" xfId="0" applyNumberFormat="1" applyFont="1" applyFill="1" applyBorder="1" applyAlignment="1" applyProtection="1">
      <alignment horizontal="center"/>
      <protection hidden="1"/>
    </xf>
    <xf numFmtId="0" fontId="15" fillId="0" borderId="18" xfId="2" applyFont="1" applyBorder="1" applyAlignment="1" applyProtection="1">
      <alignment horizontal="left" vertical="center"/>
      <protection hidden="1"/>
    </xf>
    <xf numFmtId="0" fontId="15" fillId="0" borderId="19" xfId="2" applyFont="1" applyBorder="1" applyAlignment="1" applyProtection="1">
      <alignment horizontal="left" vertical="center"/>
      <protection hidden="1"/>
    </xf>
    <xf numFmtId="0" fontId="25" fillId="4" borderId="9" xfId="2" applyFont="1" applyFill="1" applyBorder="1" applyAlignment="1" applyProtection="1">
      <alignment vertical="center"/>
      <protection hidden="1"/>
    </xf>
    <xf numFmtId="0" fontId="0" fillId="0" borderId="0" xfId="0" applyFont="1" applyProtection="1">
      <protection hidden="1"/>
    </xf>
    <xf numFmtId="0" fontId="0" fillId="2" borderId="27" xfId="0" applyFont="1" applyFill="1" applyBorder="1" applyAlignment="1" applyProtection="1">
      <alignment vertical="center" wrapText="1"/>
      <protection hidden="1"/>
    </xf>
    <xf numFmtId="6" fontId="0" fillId="2" borderId="13" xfId="0" applyNumberFormat="1" applyFont="1" applyFill="1" applyBorder="1" applyAlignment="1" applyProtection="1">
      <alignment vertical="center" wrapText="1"/>
      <protection hidden="1"/>
    </xf>
    <xf numFmtId="0" fontId="0" fillId="2" borderId="11" xfId="0" applyFont="1" applyFill="1" applyBorder="1" applyAlignment="1" applyProtection="1">
      <alignment vertical="center" wrapText="1"/>
      <protection hidden="1"/>
    </xf>
    <xf numFmtId="6" fontId="0" fillId="2" borderId="8" xfId="0" applyNumberFormat="1" applyFont="1" applyFill="1" applyBorder="1" applyAlignment="1" applyProtection="1">
      <alignment vertical="center" wrapText="1"/>
      <protection hidden="1"/>
    </xf>
    <xf numFmtId="0" fontId="0" fillId="0" borderId="0" xfId="0" applyFont="1" applyAlignment="1" applyProtection="1">
      <alignment vertical="center"/>
      <protection hidden="1"/>
    </xf>
    <xf numFmtId="0" fontId="0" fillId="2" borderId="11" xfId="0" applyFont="1" applyFill="1" applyBorder="1" applyAlignment="1" applyProtection="1">
      <alignment horizontal="left" vertical="center" wrapText="1"/>
      <protection hidden="1"/>
    </xf>
    <xf numFmtId="6" fontId="0" fillId="2" borderId="8" xfId="0" applyNumberFormat="1" applyFont="1" applyFill="1" applyBorder="1" applyAlignment="1" applyProtection="1">
      <alignment horizontal="left" vertical="center" wrapText="1"/>
      <protection hidden="1"/>
    </xf>
    <xf numFmtId="0" fontId="14" fillId="0" borderId="0" xfId="0" applyFont="1" applyBorder="1" applyAlignment="1" applyProtection="1">
      <alignment horizontal="left" vertical="top" wrapText="1" indent="2"/>
      <protection hidden="1"/>
    </xf>
    <xf numFmtId="0" fontId="14" fillId="0" borderId="0" xfId="0" applyFont="1" applyBorder="1" applyAlignment="1" applyProtection="1">
      <alignment horizontal="left" vertical="top" wrapText="1"/>
      <protection hidden="1"/>
    </xf>
    <xf numFmtId="0" fontId="14" fillId="0" borderId="0" xfId="0" applyFont="1" applyBorder="1" applyAlignment="1" applyProtection="1">
      <alignment horizontal="right" vertical="top" wrapText="1"/>
      <protection hidden="1"/>
    </xf>
    <xf numFmtId="0" fontId="14" fillId="0" borderId="0" xfId="0" applyFont="1" applyAlignment="1" applyProtection="1">
      <protection hidden="1"/>
    </xf>
    <xf numFmtId="0" fontId="14" fillId="0" borderId="0" xfId="0" applyFont="1" applyFill="1" applyProtection="1">
      <protection hidden="1"/>
    </xf>
    <xf numFmtId="0" fontId="25" fillId="5" borderId="5" xfId="0" applyFont="1" applyFill="1" applyBorder="1" applyAlignment="1" applyProtection="1">
      <alignment horizontal="center" vertical="center" wrapText="1"/>
      <protection hidden="1"/>
    </xf>
    <xf numFmtId="0" fontId="0" fillId="5" borderId="6" xfId="0" applyFont="1" applyFill="1" applyBorder="1" applyAlignment="1" applyProtection="1">
      <alignment horizontal="center" vertical="center" wrapText="1"/>
      <protection hidden="1"/>
    </xf>
    <xf numFmtId="0" fontId="0" fillId="5" borderId="7" xfId="0" applyFont="1" applyFill="1" applyBorder="1" applyAlignment="1" applyProtection="1">
      <alignment horizontal="center" vertical="center" wrapText="1"/>
      <protection hidden="1"/>
    </xf>
    <xf numFmtId="0" fontId="39" fillId="5" borderId="14" xfId="0" applyFont="1" applyFill="1" applyBorder="1" applyAlignment="1" applyProtection="1">
      <alignment horizontal="center" vertical="center" wrapText="1"/>
      <protection hidden="1"/>
    </xf>
    <xf numFmtId="8" fontId="13" fillId="5" borderId="10" xfId="0" applyNumberFormat="1" applyFont="1" applyFill="1" applyBorder="1" applyAlignment="1" applyProtection="1">
      <alignment horizontal="center" vertical="center" wrapText="1"/>
      <protection hidden="1"/>
    </xf>
    <xf numFmtId="0" fontId="0" fillId="5" borderId="2" xfId="0" applyFont="1" applyFill="1" applyBorder="1" applyAlignment="1" applyProtection="1">
      <alignment horizontal="center" vertical="center" wrapText="1"/>
      <protection hidden="1"/>
    </xf>
    <xf numFmtId="0" fontId="18" fillId="2" borderId="29" xfId="0" applyFont="1" applyFill="1" applyBorder="1" applyAlignment="1" applyProtection="1">
      <alignment vertical="center" wrapText="1"/>
      <protection hidden="1"/>
    </xf>
    <xf numFmtId="0" fontId="0" fillId="2" borderId="16" xfId="0" applyFont="1" applyFill="1" applyBorder="1" applyAlignment="1" applyProtection="1">
      <alignment horizontal="center" vertical="center" wrapText="1"/>
      <protection hidden="1"/>
    </xf>
    <xf numFmtId="0" fontId="0" fillId="2" borderId="30" xfId="0" applyFont="1" applyFill="1" applyBorder="1" applyAlignment="1" applyProtection="1">
      <alignment vertical="center" wrapText="1"/>
      <protection hidden="1"/>
    </xf>
    <xf numFmtId="0" fontId="18" fillId="2" borderId="11" xfId="0" applyFont="1" applyFill="1" applyBorder="1" applyAlignment="1" applyProtection="1">
      <alignment vertical="top" wrapText="1"/>
      <protection hidden="1"/>
    </xf>
    <xf numFmtId="168" fontId="20" fillId="2" borderId="8" xfId="0" applyNumberFormat="1" applyFont="1" applyFill="1" applyBorder="1" applyAlignment="1" applyProtection="1">
      <alignment vertical="top" wrapText="1"/>
      <protection hidden="1"/>
    </xf>
    <xf numFmtId="0" fontId="37" fillId="5" borderId="5" xfId="0" applyFont="1" applyFill="1" applyBorder="1" applyAlignment="1" applyProtection="1">
      <alignment horizontal="left" vertical="center" wrapText="1"/>
      <protection hidden="1"/>
    </xf>
    <xf numFmtId="0" fontId="37" fillId="5" borderId="9" xfId="0" applyFont="1" applyFill="1" applyBorder="1" applyAlignment="1" applyProtection="1">
      <alignment horizontal="left" vertical="center" wrapText="1"/>
      <protection hidden="1"/>
    </xf>
    <xf numFmtId="0" fontId="0" fillId="0" borderId="0" xfId="0" applyFont="1" applyAlignment="1" applyProtection="1">
      <alignment horizontal="left" vertical="center"/>
      <protection hidden="1"/>
    </xf>
    <xf numFmtId="0" fontId="26" fillId="0" borderId="5" xfId="0" applyFont="1" applyFill="1" applyBorder="1" applyAlignment="1" applyProtection="1">
      <alignment horizontal="left" vertical="top" wrapText="1" indent="4"/>
      <protection hidden="1"/>
    </xf>
    <xf numFmtId="0" fontId="37" fillId="0" borderId="6" xfId="0" applyFont="1" applyFill="1" applyBorder="1" applyAlignment="1" applyProtection="1">
      <alignment horizontal="left" vertical="top" wrapText="1" indent="4"/>
      <protection hidden="1"/>
    </xf>
    <xf numFmtId="165" fontId="26" fillId="0" borderId="6" xfId="0" applyNumberFormat="1" applyFont="1" applyFill="1" applyBorder="1" applyAlignment="1" applyProtection="1">
      <alignment horizontal="left" vertical="top" wrapText="1" indent="4"/>
      <protection hidden="1"/>
    </xf>
    <xf numFmtId="0" fontId="37" fillId="0" borderId="7" xfId="0" applyFont="1" applyFill="1" applyBorder="1" applyAlignment="1" applyProtection="1">
      <alignment horizontal="left" vertical="top" wrapText="1" indent="4"/>
      <protection hidden="1"/>
    </xf>
    <xf numFmtId="0" fontId="0" fillId="0" borderId="0" xfId="0" applyFont="1" applyFill="1" applyAlignment="1" applyProtection="1">
      <protection hidden="1"/>
    </xf>
    <xf numFmtId="0" fontId="0" fillId="0" borderId="0" xfId="0" applyFont="1" applyFill="1" applyProtection="1">
      <protection hidden="1"/>
    </xf>
    <xf numFmtId="0" fontId="13" fillId="2" borderId="11" xfId="0" applyFont="1" applyFill="1" applyBorder="1" applyAlignment="1" applyProtection="1">
      <alignment horizontal="left" vertical="top" wrapText="1"/>
      <protection hidden="1"/>
    </xf>
    <xf numFmtId="0" fontId="13" fillId="2" borderId="8" xfId="0" applyFont="1" applyFill="1" applyBorder="1" applyAlignment="1" applyProtection="1">
      <alignment horizontal="right" vertical="top" wrapText="1"/>
      <protection hidden="1"/>
    </xf>
    <xf numFmtId="0" fontId="0" fillId="2" borderId="8" xfId="0" applyFont="1" applyFill="1" applyBorder="1" applyAlignment="1" applyProtection="1">
      <alignment vertical="top" wrapText="1"/>
      <protection hidden="1"/>
    </xf>
    <xf numFmtId="6" fontId="20" fillId="2" borderId="8" xfId="0" applyNumberFormat="1" applyFont="1" applyFill="1" applyBorder="1" applyAlignment="1" applyProtection="1">
      <alignment vertical="top" wrapText="1"/>
      <protection hidden="1"/>
    </xf>
    <xf numFmtId="0" fontId="0" fillId="2" borderId="11" xfId="0" applyFont="1" applyFill="1" applyBorder="1" applyAlignment="1" applyProtection="1">
      <alignment vertical="top" wrapText="1"/>
      <protection hidden="1"/>
    </xf>
    <xf numFmtId="6" fontId="0" fillId="2" borderId="8" xfId="0" applyNumberFormat="1" applyFont="1" applyFill="1" applyBorder="1" applyAlignment="1" applyProtection="1">
      <alignment vertical="top" wrapText="1"/>
      <protection hidden="1"/>
    </xf>
    <xf numFmtId="0" fontId="0" fillId="0" borderId="0" xfId="0" applyFont="1" applyAlignment="1" applyProtection="1">
      <protection hidden="1"/>
    </xf>
    <xf numFmtId="0" fontId="0" fillId="0" borderId="1" xfId="0" applyFont="1" applyFill="1" applyBorder="1" applyAlignment="1" applyProtection="1">
      <alignment vertical="top" wrapText="1"/>
      <protection hidden="1"/>
    </xf>
    <xf numFmtId="0" fontId="0" fillId="0" borderId="0" xfId="0" applyFont="1" applyFill="1" applyBorder="1" applyAlignment="1" applyProtection="1">
      <alignment vertical="top" wrapText="1"/>
      <protection hidden="1"/>
    </xf>
    <xf numFmtId="6" fontId="0" fillId="0" borderId="0" xfId="0" applyNumberFormat="1" applyFont="1" applyFill="1" applyBorder="1" applyAlignment="1" applyProtection="1">
      <alignment vertical="top" wrapText="1"/>
      <protection hidden="1"/>
    </xf>
    <xf numFmtId="0" fontId="20" fillId="0" borderId="0" xfId="0" applyFont="1" applyFill="1" applyBorder="1" applyAlignment="1" applyProtection="1">
      <alignment vertical="top" wrapText="1"/>
      <protection hidden="1"/>
    </xf>
    <xf numFmtId="14" fontId="0" fillId="0" borderId="2" xfId="0" applyNumberFormat="1" applyFont="1" applyFill="1" applyBorder="1" applyAlignment="1" applyProtection="1">
      <alignment vertical="top" wrapText="1"/>
      <protection hidden="1"/>
    </xf>
    <xf numFmtId="0" fontId="14" fillId="0" borderId="0" xfId="0" applyFont="1" applyFill="1" applyBorder="1" applyAlignment="1" applyProtection="1">
      <protection hidden="1"/>
    </xf>
    <xf numFmtId="0" fontId="14" fillId="0" borderId="0" xfId="0" applyFont="1" applyFill="1" applyBorder="1" applyProtection="1">
      <protection hidden="1"/>
    </xf>
    <xf numFmtId="0" fontId="20" fillId="2" borderId="8" xfId="0" applyFont="1" applyFill="1" applyBorder="1" applyAlignment="1" applyProtection="1">
      <alignment vertical="top" wrapText="1"/>
      <protection hidden="1"/>
    </xf>
    <xf numFmtId="14" fontId="14" fillId="0" borderId="0" xfId="0" applyNumberFormat="1" applyFont="1" applyAlignment="1" applyProtection="1">
      <protection hidden="1"/>
    </xf>
    <xf numFmtId="0" fontId="40" fillId="0" borderId="0" xfId="0" applyFont="1" applyProtection="1">
      <protection hidden="1"/>
    </xf>
    <xf numFmtId="0" fontId="40" fillId="0" borderId="11" xfId="0" applyFont="1" applyBorder="1" applyAlignment="1" applyProtection="1">
      <alignment vertical="center"/>
      <protection hidden="1"/>
    </xf>
    <xf numFmtId="0" fontId="40" fillId="0" borderId="37" xfId="0" applyFont="1" applyBorder="1" applyAlignment="1" applyProtection="1">
      <alignment vertical="center"/>
      <protection hidden="1"/>
    </xf>
    <xf numFmtId="0" fontId="40" fillId="0" borderId="27" xfId="0" applyFont="1" applyBorder="1" applyAlignment="1" applyProtection="1">
      <alignment vertical="center"/>
      <protection hidden="1"/>
    </xf>
    <xf numFmtId="0" fontId="40" fillId="0" borderId="11" xfId="0" applyFont="1" applyBorder="1" applyAlignment="1" applyProtection="1">
      <alignment horizontal="left" vertical="top" wrapText="1"/>
      <protection hidden="1"/>
    </xf>
    <xf numFmtId="0" fontId="40" fillId="0" borderId="11" xfId="0" applyFont="1" applyBorder="1" applyAlignment="1" applyProtection="1">
      <alignment vertical="center" wrapText="1"/>
      <protection hidden="1"/>
    </xf>
    <xf numFmtId="0" fontId="40" fillId="0" borderId="40" xfId="0" applyFont="1" applyBorder="1" applyAlignment="1" applyProtection="1">
      <alignment horizontal="left" vertical="center"/>
      <protection hidden="1"/>
    </xf>
    <xf numFmtId="0" fontId="40" fillId="0" borderId="38" xfId="0" applyFont="1" applyBorder="1" applyAlignment="1" applyProtection="1">
      <alignment horizontal="left" vertical="center"/>
      <protection hidden="1"/>
    </xf>
    <xf numFmtId="0" fontId="40" fillId="0" borderId="32" xfId="0" applyFont="1" applyBorder="1" applyAlignment="1" applyProtection="1">
      <alignment horizontal="left" vertical="center"/>
      <protection hidden="1"/>
    </xf>
    <xf numFmtId="0" fontId="43" fillId="0" borderId="0" xfId="0" applyFont="1" applyProtection="1">
      <protection hidden="1"/>
    </xf>
    <xf numFmtId="0" fontId="14" fillId="0" borderId="0" xfId="0" applyFont="1" applyBorder="1" applyAlignment="1" applyProtection="1">
      <alignment horizontal="left" vertical="center"/>
      <protection hidden="1"/>
    </xf>
    <xf numFmtId="0" fontId="14" fillId="0" borderId="0" xfId="0" applyFont="1" applyBorder="1" applyAlignment="1" applyProtection="1">
      <alignment vertical="center"/>
      <protection hidden="1"/>
    </xf>
    <xf numFmtId="0" fontId="11" fillId="0" borderId="8" xfId="0" applyFont="1" applyBorder="1" applyAlignment="1" applyProtection="1">
      <alignment horizontal="left" vertical="center"/>
      <protection hidden="1"/>
    </xf>
    <xf numFmtId="0" fontId="0" fillId="0" borderId="8" xfId="0" applyFont="1" applyBorder="1" applyAlignment="1" applyProtection="1">
      <alignment vertical="center" wrapText="1"/>
      <protection hidden="1"/>
    </xf>
    <xf numFmtId="0" fontId="0" fillId="0" borderId="8" xfId="0" applyFont="1" applyBorder="1" applyAlignment="1" applyProtection="1">
      <alignment vertical="center"/>
      <protection hidden="1"/>
    </xf>
    <xf numFmtId="0" fontId="25" fillId="0" borderId="0" xfId="2" applyFont="1" applyFill="1" applyBorder="1" applyAlignment="1" applyProtection="1">
      <alignment horizontal="left" vertical="center"/>
      <protection hidden="1"/>
    </xf>
    <xf numFmtId="0" fontId="37" fillId="4" borderId="9" xfId="2" applyFont="1" applyFill="1" applyBorder="1" applyAlignment="1" applyProtection="1">
      <alignment horizontal="left" vertical="center"/>
      <protection hidden="1"/>
    </xf>
    <xf numFmtId="0" fontId="37" fillId="4" borderId="5" xfId="2" applyFont="1" applyFill="1" applyBorder="1" applyAlignment="1" applyProtection="1">
      <alignment horizontal="left" vertical="center"/>
      <protection hidden="1"/>
    </xf>
    <xf numFmtId="0" fontId="37" fillId="4" borderId="43" xfId="2" applyFont="1" applyFill="1" applyBorder="1" applyAlignment="1" applyProtection="1">
      <alignment horizontal="center" vertical="center"/>
      <protection hidden="1"/>
    </xf>
    <xf numFmtId="0" fontId="37" fillId="5" borderId="9" xfId="2" applyFont="1" applyFill="1" applyBorder="1" applyAlignment="1" applyProtection="1">
      <alignment horizontal="center" vertical="center" wrapText="1"/>
      <protection hidden="1"/>
    </xf>
    <xf numFmtId="14" fontId="0" fillId="5" borderId="7" xfId="0" applyNumberFormat="1" applyFont="1" applyFill="1" applyBorder="1" applyAlignment="1" applyProtection="1">
      <alignment horizontal="left"/>
      <protection locked="0" hidden="1"/>
    </xf>
    <xf numFmtId="0" fontId="37" fillId="4" borderId="9" xfId="2" applyFont="1" applyFill="1" applyBorder="1" applyAlignment="1" applyProtection="1">
      <alignment horizontal="center" vertical="center" wrapText="1"/>
      <protection hidden="1"/>
    </xf>
    <xf numFmtId="0" fontId="25" fillId="4" borderId="31" xfId="2" applyFont="1" applyFill="1" applyBorder="1" applyAlignment="1" applyProtection="1">
      <alignment horizontal="left" vertical="center" wrapText="1"/>
      <protection hidden="1"/>
    </xf>
    <xf numFmtId="0" fontId="0" fillId="0" borderId="0" xfId="0" applyFont="1" applyBorder="1" applyAlignment="1" applyProtection="1">
      <alignment horizontal="left"/>
      <protection hidden="1"/>
    </xf>
    <xf numFmtId="164" fontId="14" fillId="0" borderId="0" xfId="1" applyNumberFormat="1" applyFont="1" applyBorder="1" applyAlignment="1" applyProtection="1">
      <alignment horizontal="center"/>
      <protection locked="0" hidden="1"/>
    </xf>
    <xf numFmtId="0" fontId="37" fillId="5" borderId="9" xfId="0" applyFont="1" applyFill="1" applyBorder="1" applyAlignment="1" applyProtection="1">
      <alignment horizontal="center" vertical="center"/>
      <protection hidden="1"/>
    </xf>
    <xf numFmtId="0" fontId="37" fillId="5" borderId="7" xfId="0" applyFont="1" applyFill="1" applyBorder="1" applyAlignment="1" applyProtection="1">
      <alignment horizontal="center" vertical="center"/>
      <protection hidden="1"/>
    </xf>
    <xf numFmtId="0" fontId="0" fillId="2" borderId="8" xfId="0" applyFont="1" applyFill="1" applyBorder="1" applyAlignment="1" applyProtection="1">
      <alignment vertical="center" wrapText="1"/>
      <protection hidden="1"/>
    </xf>
    <xf numFmtId="0" fontId="0" fillId="0" borderId="12" xfId="0" applyFont="1" applyBorder="1" applyAlignment="1" applyProtection="1">
      <alignment horizontal="left" vertical="center" wrapText="1"/>
      <protection hidden="1"/>
    </xf>
    <xf numFmtId="0" fontId="0" fillId="0" borderId="11" xfId="0" applyFont="1" applyBorder="1" applyAlignment="1" applyProtection="1">
      <alignment horizontal="center" vertical="center"/>
      <protection hidden="1"/>
    </xf>
    <xf numFmtId="0" fontId="0" fillId="0" borderId="8" xfId="0" applyFont="1" applyBorder="1" applyAlignment="1" applyProtection="1">
      <alignment horizontal="center" vertical="center" wrapText="1"/>
      <protection hidden="1"/>
    </xf>
    <xf numFmtId="0" fontId="0" fillId="0" borderId="8" xfId="0" applyFont="1" applyBorder="1" applyAlignment="1" applyProtection="1">
      <alignment horizontal="center" vertical="center"/>
      <protection hidden="1"/>
    </xf>
    <xf numFmtId="14" fontId="0" fillId="0" borderId="8" xfId="0" applyNumberFormat="1" applyFont="1" applyBorder="1" applyAlignment="1" applyProtection="1">
      <alignment horizontal="center" vertical="center"/>
      <protection hidden="1"/>
    </xf>
    <xf numFmtId="167" fontId="0" fillId="0" borderId="8" xfId="0" applyNumberFormat="1" applyFont="1" applyBorder="1" applyAlignment="1" applyProtection="1">
      <alignment horizontal="center"/>
      <protection locked="0"/>
    </xf>
    <xf numFmtId="0" fontId="0" fillId="7" borderId="11" xfId="0" applyFont="1" applyFill="1" applyBorder="1" applyAlignment="1" applyProtection="1">
      <alignment horizontal="center" vertical="center"/>
      <protection hidden="1"/>
    </xf>
    <xf numFmtId="0" fontId="0" fillId="7" borderId="27" xfId="0" applyFont="1" applyFill="1" applyBorder="1" applyAlignment="1" applyProtection="1">
      <alignment horizontal="center" vertical="center"/>
      <protection hidden="1"/>
    </xf>
    <xf numFmtId="0" fontId="0" fillId="7" borderId="13" xfId="0" applyFont="1" applyFill="1" applyBorder="1" applyAlignment="1" applyProtection="1">
      <alignment horizontal="center" vertical="center" wrapText="1"/>
      <protection hidden="1"/>
    </xf>
    <xf numFmtId="0" fontId="0" fillId="7" borderId="13" xfId="0" applyFont="1" applyFill="1" applyBorder="1" applyAlignment="1" applyProtection="1">
      <alignment horizontal="center" vertical="center"/>
      <protection hidden="1"/>
    </xf>
    <xf numFmtId="0" fontId="0" fillId="7" borderId="12" xfId="0" applyFont="1" applyFill="1" applyBorder="1" applyAlignment="1" applyProtection="1">
      <alignment horizontal="left" vertical="center" wrapText="1"/>
      <protection hidden="1"/>
    </xf>
    <xf numFmtId="0" fontId="0" fillId="7" borderId="8" xfId="0" applyFont="1" applyFill="1" applyBorder="1" applyAlignment="1" applyProtection="1">
      <alignment horizontal="center" vertical="center" wrapText="1"/>
      <protection hidden="1"/>
    </xf>
    <xf numFmtId="0" fontId="0" fillId="7" borderId="8" xfId="0" applyFont="1" applyFill="1" applyBorder="1" applyAlignment="1" applyProtection="1">
      <alignment horizontal="center" vertical="center"/>
      <protection hidden="1"/>
    </xf>
    <xf numFmtId="0" fontId="0" fillId="0" borderId="0" xfId="0" applyFont="1" applyAlignment="1" applyProtection="1">
      <alignment horizontal="center" vertical="center"/>
      <protection hidden="1"/>
    </xf>
    <xf numFmtId="0" fontId="37" fillId="5" borderId="8" xfId="0" applyFont="1" applyFill="1" applyBorder="1" applyAlignment="1" applyProtection="1">
      <alignment horizontal="left" vertical="center" wrapText="1"/>
      <protection hidden="1"/>
    </xf>
    <xf numFmtId="0" fontId="0" fillId="2" borderId="8" xfId="0" applyFont="1" applyFill="1" applyBorder="1" applyAlignment="1" applyProtection="1">
      <alignment horizontal="left" vertical="center" wrapText="1"/>
      <protection hidden="1"/>
    </xf>
    <xf numFmtId="0" fontId="25" fillId="5" borderId="11" xfId="0" applyFont="1" applyFill="1" applyBorder="1" applyAlignment="1" applyProtection="1">
      <alignment horizontal="left" vertical="center" wrapText="1"/>
      <protection hidden="1"/>
    </xf>
    <xf numFmtId="0" fontId="25" fillId="5" borderId="37" xfId="0" applyFont="1" applyFill="1" applyBorder="1" applyAlignment="1" applyProtection="1">
      <alignment horizontal="left" vertical="center" wrapText="1"/>
      <protection hidden="1"/>
    </xf>
    <xf numFmtId="0" fontId="37" fillId="5" borderId="33" xfId="0" applyFont="1" applyFill="1" applyBorder="1" applyAlignment="1" applyProtection="1">
      <alignment horizontal="left" vertical="center" wrapText="1"/>
      <protection hidden="1"/>
    </xf>
    <xf numFmtId="0" fontId="29" fillId="5" borderId="8" xfId="0" applyFont="1" applyFill="1" applyBorder="1" applyAlignment="1" applyProtection="1">
      <alignment vertical="top" wrapText="1"/>
      <protection hidden="1"/>
    </xf>
    <xf numFmtId="0" fontId="29" fillId="5" borderId="33" xfId="0" applyFont="1" applyFill="1" applyBorder="1" applyAlignment="1" applyProtection="1">
      <alignment vertical="top" wrapText="1"/>
      <protection hidden="1"/>
    </xf>
    <xf numFmtId="0" fontId="0" fillId="5" borderId="46" xfId="0" applyFont="1" applyFill="1" applyBorder="1" applyAlignment="1" applyProtection="1">
      <alignment horizontal="center" vertical="center" wrapText="1"/>
      <protection hidden="1"/>
    </xf>
    <xf numFmtId="8" fontId="13" fillId="5" borderId="4" xfId="0" applyNumberFormat="1" applyFont="1" applyFill="1" applyBorder="1" applyAlignment="1" applyProtection="1">
      <alignment horizontal="center" vertical="center" wrapText="1"/>
      <protection hidden="1"/>
    </xf>
    <xf numFmtId="0" fontId="0" fillId="7" borderId="11" xfId="0" applyFont="1" applyFill="1" applyBorder="1" applyAlignment="1" applyProtection="1">
      <alignment horizontal="center" vertical="center" wrapText="1"/>
      <protection hidden="1"/>
    </xf>
    <xf numFmtId="0" fontId="0" fillId="7" borderId="37" xfId="0" applyFont="1" applyFill="1" applyBorder="1" applyAlignment="1" applyProtection="1">
      <alignment horizontal="center" vertical="center"/>
      <protection hidden="1"/>
    </xf>
    <xf numFmtId="0" fontId="0" fillId="7" borderId="33" xfId="0" applyFont="1" applyFill="1" applyBorder="1" applyAlignment="1" applyProtection="1">
      <alignment horizontal="center" vertical="center" wrapText="1"/>
      <protection hidden="1"/>
    </xf>
    <xf numFmtId="166" fontId="18" fillId="7" borderId="9" xfId="2" applyNumberFormat="1" applyFont="1" applyFill="1" applyBorder="1" applyAlignment="1" applyProtection="1">
      <alignment horizontal="center" vertical="center" wrapText="1"/>
      <protection hidden="1"/>
    </xf>
    <xf numFmtId="6" fontId="0" fillId="6" borderId="17" xfId="0" applyNumberFormat="1" applyFont="1" applyFill="1" applyBorder="1" applyAlignment="1" applyProtection="1">
      <alignment horizontal="center" vertical="center" wrapText="1"/>
      <protection hidden="1"/>
    </xf>
    <xf numFmtId="166" fontId="0" fillId="0" borderId="8" xfId="0" applyNumberFormat="1" applyFont="1" applyBorder="1" applyAlignment="1" applyProtection="1">
      <alignment horizontal="center" vertical="center"/>
      <protection hidden="1"/>
    </xf>
    <xf numFmtId="0" fontId="0" fillId="6" borderId="17" xfId="0" applyFont="1" applyFill="1" applyBorder="1" applyAlignment="1" applyProtection="1">
      <alignment horizontal="center" vertical="center" wrapText="1"/>
      <protection hidden="1"/>
    </xf>
    <xf numFmtId="4" fontId="0" fillId="0" borderId="8" xfId="0" applyNumberFormat="1" applyFont="1" applyBorder="1" applyAlignment="1" applyProtection="1">
      <alignment horizontal="center" vertical="center"/>
      <protection hidden="1"/>
    </xf>
    <xf numFmtId="6" fontId="0" fillId="7" borderId="17" xfId="0" applyNumberFormat="1" applyFont="1" applyFill="1" applyBorder="1" applyAlignment="1" applyProtection="1">
      <alignment horizontal="center" vertical="center" wrapText="1"/>
      <protection hidden="1"/>
    </xf>
    <xf numFmtId="168" fontId="0" fillId="7" borderId="8" xfId="0" applyNumberFormat="1" applyFont="1" applyFill="1" applyBorder="1" applyAlignment="1" applyProtection="1">
      <alignment horizontal="center" vertical="center"/>
      <protection hidden="1"/>
    </xf>
    <xf numFmtId="3" fontId="0" fillId="7" borderId="49" xfId="0" applyNumberFormat="1" applyFont="1" applyFill="1" applyBorder="1" applyAlignment="1" applyProtection="1">
      <alignment vertical="top" wrapText="1"/>
      <protection hidden="1"/>
    </xf>
    <xf numFmtId="168" fontId="0" fillId="0" borderId="8" xfId="0" applyNumberFormat="1" applyFont="1" applyBorder="1" applyAlignment="1" applyProtection="1">
      <alignment horizontal="center" vertical="center"/>
      <protection hidden="1"/>
    </xf>
    <xf numFmtId="167" fontId="0" fillId="0" borderId="8" xfId="0" applyNumberFormat="1" applyFont="1" applyBorder="1" applyAlignment="1" applyProtection="1">
      <alignment horizontal="center" vertical="center"/>
      <protection hidden="1"/>
    </xf>
    <xf numFmtId="168" fontId="0" fillId="7" borderId="8" xfId="0" applyNumberFormat="1" applyFont="1" applyFill="1" applyBorder="1" applyAlignment="1" applyProtection="1">
      <alignment horizontal="center" vertical="center" wrapText="1"/>
      <protection hidden="1"/>
    </xf>
    <xf numFmtId="167" fontId="0" fillId="7" borderId="8" xfId="0" applyNumberFormat="1" applyFont="1" applyFill="1" applyBorder="1" applyAlignment="1" applyProtection="1">
      <alignment horizontal="center" vertical="center"/>
      <protection hidden="1"/>
    </xf>
    <xf numFmtId="167" fontId="0" fillId="7" borderId="33" xfId="0" applyNumberFormat="1" applyFont="1" applyFill="1" applyBorder="1" applyAlignment="1" applyProtection="1">
      <alignment horizontal="center" vertical="center"/>
      <protection hidden="1"/>
    </xf>
    <xf numFmtId="0" fontId="0" fillId="7" borderId="34" xfId="0" applyFont="1" applyFill="1" applyBorder="1" applyAlignment="1" applyProtection="1">
      <alignment horizontal="left" vertical="center" wrapText="1"/>
      <protection hidden="1"/>
    </xf>
    <xf numFmtId="0" fontId="14" fillId="0" borderId="12" xfId="0" applyFont="1" applyBorder="1" applyAlignment="1" applyProtection="1">
      <alignment horizontal="center" vertical="center"/>
      <protection locked="0"/>
    </xf>
    <xf numFmtId="0" fontId="14" fillId="0" borderId="34" xfId="0" applyFont="1" applyBorder="1" applyAlignment="1" applyProtection="1">
      <alignment vertical="center"/>
      <protection locked="0"/>
    </xf>
    <xf numFmtId="168" fontId="0" fillId="0" borderId="13" xfId="0" applyNumberFormat="1" applyFont="1" applyBorder="1" applyAlignment="1" applyProtection="1">
      <alignment horizontal="center"/>
      <protection locked="0"/>
    </xf>
    <xf numFmtId="168" fontId="0" fillId="0" borderId="8" xfId="0" applyNumberFormat="1" applyFont="1" applyBorder="1" applyAlignment="1" applyProtection="1">
      <alignment horizontal="center"/>
      <protection locked="0"/>
    </xf>
    <xf numFmtId="167" fontId="0" fillId="0" borderId="12" xfId="0" applyNumberFormat="1" applyFont="1" applyBorder="1" applyAlignment="1" applyProtection="1">
      <alignment horizontal="center"/>
      <protection locked="0"/>
    </xf>
    <xf numFmtId="0" fontId="0" fillId="0" borderId="37" xfId="0" applyFont="1" applyBorder="1" applyAlignment="1" applyProtection="1">
      <alignment vertical="center" wrapText="1"/>
      <protection hidden="1"/>
    </xf>
    <xf numFmtId="0" fontId="25" fillId="4" borderId="24" xfId="2" applyFont="1" applyFill="1" applyBorder="1" applyAlignment="1" applyProtection="1">
      <alignment vertical="center" wrapText="1"/>
      <protection hidden="1"/>
    </xf>
    <xf numFmtId="0" fontId="0" fillId="0" borderId="40" xfId="0" applyFont="1" applyBorder="1" applyAlignment="1" applyProtection="1">
      <alignment horizontal="left" vertical="center" wrapText="1"/>
      <protection hidden="1"/>
    </xf>
    <xf numFmtId="0" fontId="0" fillId="0" borderId="38" xfId="0" applyFont="1" applyBorder="1" applyAlignment="1" applyProtection="1">
      <alignment horizontal="left" vertical="center" wrapText="1"/>
      <protection hidden="1"/>
    </xf>
    <xf numFmtId="0" fontId="0" fillId="0" borderId="32" xfId="0" applyFont="1" applyBorder="1" applyAlignment="1" applyProtection="1">
      <alignment horizontal="left" vertical="center" wrapText="1"/>
      <protection hidden="1"/>
    </xf>
    <xf numFmtId="0" fontId="37" fillId="0" borderId="0" xfId="2" applyFont="1" applyFill="1" applyBorder="1" applyAlignment="1" applyProtection="1">
      <alignment horizontal="left" vertical="center"/>
      <protection hidden="1"/>
    </xf>
    <xf numFmtId="14" fontId="0" fillId="0" borderId="0" xfId="0" applyNumberFormat="1" applyFont="1" applyFill="1" applyBorder="1" applyAlignment="1" applyProtection="1">
      <alignment horizontal="left"/>
      <protection locked="0" hidden="1"/>
    </xf>
    <xf numFmtId="166" fontId="14" fillId="0" borderId="0" xfId="0" applyNumberFormat="1" applyFont="1" applyFill="1" applyBorder="1" applyAlignment="1" applyProtection="1">
      <alignment horizontal="center"/>
      <protection locked="0" hidden="1"/>
    </xf>
    <xf numFmtId="0" fontId="0" fillId="0" borderId="0" xfId="0" applyFill="1" applyProtection="1">
      <protection hidden="1"/>
    </xf>
    <xf numFmtId="0" fontId="17" fillId="0" borderId="11" xfId="0" applyFont="1" applyFill="1" applyBorder="1" applyAlignment="1" applyProtection="1">
      <alignment vertical="center" wrapText="1"/>
      <protection hidden="1"/>
    </xf>
    <xf numFmtId="0" fontId="17" fillId="0" borderId="27" xfId="0" applyFont="1" applyFill="1" applyBorder="1" applyAlignment="1" applyProtection="1">
      <alignment vertical="center" wrapText="1"/>
      <protection hidden="1"/>
    </xf>
    <xf numFmtId="0" fontId="0" fillId="0" borderId="28" xfId="0" applyFont="1" applyBorder="1" applyAlignment="1" applyProtection="1">
      <alignment horizontal="left" vertical="top" wrapText="1"/>
      <protection locked="0"/>
    </xf>
    <xf numFmtId="0" fontId="0" fillId="0" borderId="12" xfId="0" applyFont="1" applyBorder="1" applyAlignment="1" applyProtection="1">
      <alignment horizontal="left" vertical="top" wrapText="1"/>
      <protection locked="0"/>
    </xf>
    <xf numFmtId="0" fontId="0" fillId="0" borderId="34" xfId="0" applyFont="1" applyBorder="1" applyAlignment="1" applyProtection="1">
      <alignment horizontal="left" vertical="top" wrapText="1"/>
      <protection locked="0"/>
    </xf>
    <xf numFmtId="0" fontId="8" fillId="0" borderId="0" xfId="6" applyFont="1"/>
    <xf numFmtId="0" fontId="7" fillId="0" borderId="0" xfId="6" applyFont="1"/>
    <xf numFmtId="0" fontId="6" fillId="0" borderId="0" xfId="6" applyFont="1"/>
    <xf numFmtId="0" fontId="0" fillId="0" borderId="50"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8" xfId="0" applyBorder="1" applyAlignment="1" applyProtection="1">
      <alignment horizontal="center" vertical="center"/>
      <protection hidden="1"/>
    </xf>
    <xf numFmtId="0" fontId="0" fillId="0" borderId="11"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2" xfId="0" applyBorder="1" applyProtection="1">
      <protection hidden="1"/>
    </xf>
    <xf numFmtId="0" fontId="0" fillId="0" borderId="33" xfId="0" applyBorder="1" applyAlignment="1" applyProtection="1">
      <alignment horizontal="center" vertical="center"/>
      <protection hidden="1"/>
    </xf>
    <xf numFmtId="0" fontId="0" fillId="0" borderId="34" xfId="0" applyBorder="1" applyProtection="1">
      <protection hidden="1"/>
    </xf>
    <xf numFmtId="0" fontId="25" fillId="4" borderId="7" xfId="2" applyFont="1" applyFill="1" applyBorder="1" applyAlignment="1" applyProtection="1">
      <alignment horizontal="center" vertical="center" wrapText="1"/>
      <protection hidden="1"/>
    </xf>
    <xf numFmtId="0" fontId="0" fillId="0" borderId="51" xfId="0" applyBorder="1" applyAlignment="1" applyProtection="1">
      <alignment vertical="top" wrapText="1"/>
      <protection locked="0"/>
    </xf>
    <xf numFmtId="0" fontId="0" fillId="0" borderId="52" xfId="0" applyBorder="1" applyAlignment="1" applyProtection="1">
      <alignment vertical="top" wrapText="1"/>
      <protection locked="0"/>
    </xf>
    <xf numFmtId="0" fontId="0" fillId="0" borderId="37" xfId="0" applyBorder="1" applyAlignment="1" applyProtection="1">
      <alignment vertical="top" wrapText="1"/>
      <protection locked="0"/>
    </xf>
    <xf numFmtId="0" fontId="5" fillId="0" borderId="0" xfId="6" applyFont="1" applyAlignment="1">
      <alignment vertical="top" wrapText="1"/>
    </xf>
    <xf numFmtId="0" fontId="14" fillId="0" borderId="27" xfId="0" applyFont="1" applyBorder="1" applyAlignment="1" applyProtection="1">
      <alignment wrapText="1"/>
      <protection locked="0"/>
    </xf>
    <xf numFmtId="4" fontId="14" fillId="0" borderId="8" xfId="0" applyNumberFormat="1" applyFont="1" applyBorder="1" applyAlignment="1" applyProtection="1">
      <alignment horizontal="center"/>
      <protection locked="0"/>
    </xf>
    <xf numFmtId="166" fontId="14" fillId="0" borderId="8" xfId="0" applyNumberFormat="1" applyFont="1" applyBorder="1" applyAlignment="1" applyProtection="1">
      <alignment horizontal="center"/>
      <protection locked="0"/>
    </xf>
    <xf numFmtId="166" fontId="14" fillId="0" borderId="12" xfId="0" applyNumberFormat="1" applyFont="1" applyBorder="1" applyAlignment="1" applyProtection="1">
      <alignment horizontal="center"/>
      <protection locked="0"/>
    </xf>
    <xf numFmtId="0" fontId="14" fillId="0" borderId="11" xfId="0" applyFont="1" applyBorder="1" applyAlignment="1" applyProtection="1">
      <alignment wrapText="1"/>
      <protection locked="0"/>
    </xf>
    <xf numFmtId="0" fontId="14" fillId="0" borderId="37" xfId="0" applyFont="1" applyBorder="1" applyAlignment="1" applyProtection="1">
      <alignment wrapText="1"/>
      <protection locked="0"/>
    </xf>
    <xf numFmtId="4" fontId="14" fillId="0" borderId="33" xfId="0" applyNumberFormat="1" applyFont="1" applyBorder="1" applyAlignment="1" applyProtection="1">
      <alignment horizontal="center"/>
      <protection locked="0"/>
    </xf>
    <xf numFmtId="166" fontId="14" fillId="0" borderId="33" xfId="0" applyNumberFormat="1" applyFont="1" applyBorder="1" applyAlignment="1" applyProtection="1">
      <alignment horizontal="center"/>
      <protection locked="0"/>
    </xf>
    <xf numFmtId="166" fontId="14" fillId="0" borderId="34" xfId="0" applyNumberFormat="1" applyFont="1" applyBorder="1" applyAlignment="1" applyProtection="1">
      <alignment horizontal="center"/>
      <protection locked="0"/>
    </xf>
    <xf numFmtId="14" fontId="0" fillId="0" borderId="29" xfId="0" applyNumberFormat="1" applyFont="1" applyBorder="1" applyAlignment="1" applyProtection="1">
      <alignment horizontal="left"/>
      <protection locked="0"/>
    </xf>
    <xf numFmtId="166" fontId="14" fillId="0" borderId="44" xfId="0" applyNumberFormat="1" applyFont="1" applyBorder="1" applyAlignment="1" applyProtection="1">
      <alignment horizontal="center"/>
      <protection locked="0"/>
    </xf>
    <xf numFmtId="164" fontId="14" fillId="0" borderId="36" xfId="1" applyNumberFormat="1" applyFont="1" applyBorder="1" applyAlignment="1" applyProtection="1">
      <alignment horizontal="center"/>
      <protection locked="0"/>
    </xf>
    <xf numFmtId="3" fontId="14" fillId="0" borderId="8" xfId="0" applyNumberFormat="1" applyFont="1" applyBorder="1" applyAlignment="1" applyProtection="1">
      <alignment horizontal="center" vertical="center"/>
      <protection locked="0"/>
    </xf>
    <xf numFmtId="0" fontId="14" fillId="0" borderId="33" xfId="5" applyFont="1" applyFill="1" applyBorder="1" applyAlignment="1" applyProtection="1">
      <alignment horizontal="center" vertical="center" wrapText="1"/>
      <protection locked="0"/>
    </xf>
    <xf numFmtId="168" fontId="0" fillId="2" borderId="8" xfId="0" applyNumberFormat="1" applyFont="1" applyFill="1" applyBorder="1" applyAlignment="1" applyProtection="1">
      <alignment horizontal="center"/>
    </xf>
    <xf numFmtId="167" fontId="0" fillId="2" borderId="8" xfId="0" applyNumberFormat="1" applyFont="1" applyFill="1" applyBorder="1" applyAlignment="1" applyProtection="1">
      <alignment horizontal="center"/>
    </xf>
    <xf numFmtId="169" fontId="37" fillId="5" borderId="8" xfId="0" applyNumberFormat="1" applyFont="1" applyFill="1" applyBorder="1" applyAlignment="1" applyProtection="1">
      <alignment horizontal="center" vertical="center" wrapText="1"/>
    </xf>
    <xf numFmtId="169" fontId="37" fillId="5" borderId="33" xfId="0" applyNumberFormat="1" applyFont="1" applyFill="1" applyBorder="1" applyAlignment="1" applyProtection="1">
      <alignment horizontal="center" vertical="center" wrapText="1"/>
    </xf>
    <xf numFmtId="169" fontId="25" fillId="5" borderId="9" xfId="0" applyNumberFormat="1" applyFont="1" applyFill="1" applyBorder="1" applyAlignment="1" applyProtection="1">
      <alignment horizontal="center" vertical="center" wrapText="1"/>
    </xf>
    <xf numFmtId="169" fontId="37" fillId="5" borderId="31" xfId="0" applyNumberFormat="1" applyFont="1" applyFill="1" applyBorder="1" applyAlignment="1" applyProtection="1">
      <alignment horizontal="center" vertical="center" wrapText="1"/>
    </xf>
    <xf numFmtId="169" fontId="37" fillId="5" borderId="7" xfId="0" applyNumberFormat="1" applyFont="1" applyFill="1" applyBorder="1" applyAlignment="1" applyProtection="1">
      <alignment horizontal="center" vertical="center" wrapText="1"/>
    </xf>
    <xf numFmtId="169" fontId="25" fillId="5" borderId="31" xfId="0" applyNumberFormat="1" applyFont="1" applyFill="1" applyBorder="1" applyAlignment="1" applyProtection="1">
      <alignment horizontal="center" vertical="center" wrapText="1"/>
    </xf>
    <xf numFmtId="0" fontId="4" fillId="0" borderId="0" xfId="6" applyFont="1" applyAlignment="1">
      <alignment horizontal="left" vertical="top" wrapText="1"/>
    </xf>
    <xf numFmtId="0" fontId="9" fillId="0" borderId="0" xfId="6" applyAlignment="1">
      <alignment vertical="top"/>
    </xf>
    <xf numFmtId="0" fontId="3" fillId="0" borderId="0" xfId="6" applyFont="1"/>
    <xf numFmtId="0" fontId="15" fillId="0" borderId="0" xfId="2" applyFont="1" applyAlignment="1" applyProtection="1">
      <alignment wrapText="1"/>
      <protection hidden="1"/>
    </xf>
    <xf numFmtId="0" fontId="15" fillId="0" borderId="0" xfId="2" applyNumberFormat="1" applyFont="1" applyBorder="1" applyAlignment="1" applyProtection="1">
      <alignment horizontal="center" vertical="center"/>
      <protection hidden="1"/>
    </xf>
    <xf numFmtId="0" fontId="15" fillId="0" borderId="0" xfId="2" applyFont="1" applyBorder="1" applyAlignment="1" applyProtection="1">
      <alignment horizontal="center" vertical="center"/>
      <protection hidden="1"/>
    </xf>
    <xf numFmtId="0" fontId="45" fillId="0" borderId="0" xfId="0" applyFont="1" applyAlignment="1" applyProtection="1">
      <alignment wrapText="1"/>
      <protection hidden="1"/>
    </xf>
    <xf numFmtId="0" fontId="2" fillId="0" borderId="0" xfId="6" applyFont="1"/>
    <xf numFmtId="0" fontId="1" fillId="0" borderId="0" xfId="6" applyFont="1"/>
    <xf numFmtId="0" fontId="0" fillId="0" borderId="18" xfId="2" applyFont="1" applyBorder="1" applyAlignment="1" applyProtection="1">
      <alignment horizontal="left" vertical="center" wrapText="1"/>
      <protection hidden="1"/>
    </xf>
    <xf numFmtId="0" fontId="11" fillId="0" borderId="17" xfId="2" applyFont="1" applyBorder="1" applyAlignment="1" applyProtection="1">
      <alignment horizontal="left" vertical="center" wrapText="1"/>
      <protection hidden="1"/>
    </xf>
    <xf numFmtId="0" fontId="11" fillId="2" borderId="18" xfId="2" applyFont="1" applyFill="1" applyBorder="1" applyAlignment="1" applyProtection="1">
      <alignment horizontal="left" vertical="center"/>
      <protection hidden="1"/>
    </xf>
    <xf numFmtId="0" fontId="11" fillId="2" borderId="17" xfId="2" applyFont="1" applyFill="1" applyBorder="1" applyAlignment="1" applyProtection="1">
      <alignment horizontal="left" vertical="center"/>
      <protection hidden="1"/>
    </xf>
    <xf numFmtId="0" fontId="25" fillId="4" borderId="15" xfId="2" applyFont="1" applyFill="1" applyBorder="1" applyAlignment="1" applyProtection="1">
      <alignment horizontal="center" vertical="center"/>
      <protection hidden="1"/>
    </xf>
    <xf numFmtId="0" fontId="25" fillId="4" borderId="0" xfId="2" applyFont="1" applyFill="1" applyBorder="1" applyAlignment="1" applyProtection="1">
      <alignment horizontal="center" vertical="center"/>
      <protection hidden="1"/>
    </xf>
    <xf numFmtId="0" fontId="25" fillId="4" borderId="41" xfId="2" applyFont="1" applyFill="1" applyBorder="1" applyAlignment="1" applyProtection="1">
      <alignment horizontal="center" vertical="center"/>
      <protection hidden="1"/>
    </xf>
    <xf numFmtId="0" fontId="25" fillId="4" borderId="42" xfId="2" applyFont="1" applyFill="1" applyBorder="1" applyAlignment="1" applyProtection="1">
      <alignment horizontal="center" vertical="center"/>
      <protection hidden="1"/>
    </xf>
    <xf numFmtId="0" fontId="37" fillId="5" borderId="5" xfId="0" applyFont="1" applyFill="1" applyBorder="1" applyAlignment="1" applyProtection="1">
      <alignment horizontal="center"/>
      <protection hidden="1"/>
    </xf>
    <xf numFmtId="0" fontId="37" fillId="5" borderId="6" xfId="0" applyFont="1" applyFill="1" applyBorder="1" applyAlignment="1" applyProtection="1">
      <alignment horizontal="center"/>
      <protection hidden="1"/>
    </xf>
    <xf numFmtId="0" fontId="37" fillId="5" borderId="7" xfId="0" applyFont="1" applyFill="1" applyBorder="1" applyAlignment="1" applyProtection="1">
      <alignment horizontal="center"/>
      <protection hidden="1"/>
    </xf>
    <xf numFmtId="0" fontId="33" fillId="0" borderId="26" xfId="0" applyFont="1" applyBorder="1" applyAlignment="1" applyProtection="1">
      <alignment horizontal="left"/>
      <protection hidden="1"/>
    </xf>
    <xf numFmtId="0" fontId="33" fillId="0" borderId="3" xfId="0" applyFont="1" applyBorder="1" applyAlignment="1" applyProtection="1">
      <alignment horizontal="left"/>
      <protection hidden="1"/>
    </xf>
    <xf numFmtId="0" fontId="33" fillId="0" borderId="4" xfId="0" applyFont="1" applyBorder="1" applyAlignment="1" applyProtection="1">
      <alignment horizontal="left"/>
      <protection hidden="1"/>
    </xf>
    <xf numFmtId="0" fontId="37" fillId="4" borderId="5" xfId="2" applyFont="1" applyFill="1" applyBorder="1" applyAlignment="1" applyProtection="1">
      <alignment horizontal="center" vertical="center" wrapText="1"/>
      <protection hidden="1"/>
    </xf>
    <xf numFmtId="0" fontId="37" fillId="4" borderId="7" xfId="2" applyFont="1" applyFill="1" applyBorder="1" applyAlignment="1" applyProtection="1">
      <alignment horizontal="center" vertical="center" wrapText="1"/>
      <protection hidden="1"/>
    </xf>
    <xf numFmtId="0" fontId="25" fillId="4" borderId="5" xfId="2" applyFont="1" applyFill="1" applyBorder="1" applyAlignment="1" applyProtection="1">
      <alignment horizontal="left" vertical="center" wrapText="1"/>
      <protection hidden="1"/>
    </xf>
    <xf numFmtId="0" fontId="25" fillId="4" borderId="6" xfId="2" applyFont="1" applyFill="1" applyBorder="1" applyAlignment="1" applyProtection="1">
      <alignment horizontal="left" vertical="center" wrapText="1"/>
      <protection hidden="1"/>
    </xf>
    <xf numFmtId="0" fontId="25" fillId="4" borderId="7" xfId="2" applyFont="1" applyFill="1" applyBorder="1" applyAlignment="1" applyProtection="1">
      <alignment horizontal="left" vertical="center" wrapText="1"/>
      <protection hidden="1"/>
    </xf>
    <xf numFmtId="0" fontId="25" fillId="4" borderId="45" xfId="2" applyFont="1" applyFill="1" applyBorder="1" applyAlignment="1" applyProtection="1">
      <alignment horizontal="left" vertical="center" wrapText="1"/>
      <protection hidden="1"/>
    </xf>
    <xf numFmtId="0" fontId="25" fillId="5" borderId="5" xfId="0" applyFont="1" applyFill="1" applyBorder="1" applyAlignment="1" applyProtection="1">
      <alignment horizontal="left" vertical="center" wrapText="1"/>
      <protection hidden="1"/>
    </xf>
    <xf numFmtId="0" fontId="25" fillId="5" borderId="6" xfId="0" applyFont="1" applyFill="1" applyBorder="1" applyAlignment="1" applyProtection="1">
      <alignment horizontal="left" vertical="center" wrapText="1"/>
      <protection hidden="1"/>
    </xf>
    <xf numFmtId="0" fontId="25" fillId="5" borderId="7" xfId="0" applyFont="1" applyFill="1" applyBorder="1" applyAlignment="1" applyProtection="1">
      <alignment horizontal="left" vertical="center" wrapText="1"/>
      <protection hidden="1"/>
    </xf>
    <xf numFmtId="0" fontId="14" fillId="0" borderId="12" xfId="0" applyFont="1" applyBorder="1" applyAlignment="1" applyProtection="1">
      <alignment horizontal="center" vertical="center"/>
      <protection locked="0"/>
    </xf>
    <xf numFmtId="0" fontId="29" fillId="5" borderId="16" xfId="0" applyFont="1" applyFill="1" applyBorder="1" applyAlignment="1" applyProtection="1">
      <alignment vertical="top" wrapText="1"/>
      <protection hidden="1"/>
    </xf>
    <xf numFmtId="0" fontId="29" fillId="5" borderId="13" xfId="0" applyFont="1" applyFill="1" applyBorder="1" applyAlignment="1" applyProtection="1">
      <alignment vertical="top" wrapText="1"/>
      <protection hidden="1"/>
    </xf>
    <xf numFmtId="0" fontId="29" fillId="5" borderId="47" xfId="0" applyFont="1" applyFill="1" applyBorder="1" applyAlignment="1" applyProtection="1">
      <alignment vertical="top" wrapText="1"/>
      <protection hidden="1"/>
    </xf>
    <xf numFmtId="0" fontId="29" fillId="5" borderId="48" xfId="0" applyFont="1" applyFill="1" applyBorder="1" applyAlignment="1" applyProtection="1">
      <alignment vertical="top" wrapText="1"/>
      <protection hidden="1"/>
    </xf>
    <xf numFmtId="0" fontId="25" fillId="5" borderId="5" xfId="0" applyFont="1" applyFill="1" applyBorder="1" applyAlignment="1" applyProtection="1">
      <alignment horizontal="left" vertical="center"/>
      <protection hidden="1"/>
    </xf>
    <xf numFmtId="0" fontId="25" fillId="5" borderId="6" xfId="0" applyFont="1" applyFill="1" applyBorder="1" applyAlignment="1" applyProtection="1">
      <alignment horizontal="left" vertical="center"/>
      <protection hidden="1"/>
    </xf>
    <xf numFmtId="0" fontId="25" fillId="5" borderId="7" xfId="0" applyFont="1" applyFill="1" applyBorder="1" applyAlignment="1" applyProtection="1">
      <alignment horizontal="left" vertical="center"/>
      <protection hidden="1"/>
    </xf>
    <xf numFmtId="0" fontId="0" fillId="0" borderId="26" xfId="0" applyFont="1" applyBorder="1" applyAlignment="1" applyProtection="1">
      <alignment horizontal="left" vertical="center" wrapText="1"/>
      <protection hidden="1"/>
    </xf>
    <xf numFmtId="0" fontId="0" fillId="0" borderId="3" xfId="0" applyFont="1" applyBorder="1" applyAlignment="1" applyProtection="1">
      <alignment horizontal="left" vertical="center" wrapText="1"/>
      <protection hidden="1"/>
    </xf>
    <xf numFmtId="0" fontId="0" fillId="0" borderId="4" xfId="0" applyFont="1" applyBorder="1" applyAlignment="1" applyProtection="1">
      <alignment horizontal="left" vertical="center" wrapText="1"/>
      <protection hidden="1"/>
    </xf>
    <xf numFmtId="8" fontId="37" fillId="5" borderId="5" xfId="0" applyNumberFormat="1" applyFont="1" applyFill="1" applyBorder="1" applyAlignment="1" applyProtection="1">
      <alignment horizontal="center" vertical="center" wrapText="1"/>
      <protection hidden="1"/>
    </xf>
    <xf numFmtId="8" fontId="37" fillId="5" borderId="7" xfId="0" applyNumberFormat="1" applyFont="1" applyFill="1" applyBorder="1" applyAlignment="1" applyProtection="1">
      <alignment horizontal="center" vertical="center" wrapText="1"/>
      <protection hidden="1"/>
    </xf>
    <xf numFmtId="0" fontId="14" fillId="0" borderId="28" xfId="0" applyFont="1" applyBorder="1" applyAlignment="1" applyProtection="1">
      <alignment horizontal="center" vertical="center"/>
      <protection locked="0"/>
    </xf>
    <xf numFmtId="0" fontId="0" fillId="0" borderId="5" xfId="0" quotePrefix="1" applyFont="1" applyFill="1" applyBorder="1" applyAlignment="1" applyProtection="1">
      <alignment horizontal="left" vertical="top" wrapText="1"/>
      <protection hidden="1"/>
    </xf>
    <xf numFmtId="0" fontId="0" fillId="0" borderId="6" xfId="0" applyFont="1" applyFill="1" applyBorder="1" applyAlignment="1" applyProtection="1">
      <alignment horizontal="left" vertical="top" wrapText="1"/>
      <protection hidden="1"/>
    </xf>
    <xf numFmtId="0" fontId="0" fillId="0" borderId="7" xfId="0" applyFont="1" applyFill="1" applyBorder="1" applyAlignment="1" applyProtection="1">
      <alignment horizontal="left" vertical="top" wrapText="1"/>
      <protection hidden="1"/>
    </xf>
    <xf numFmtId="0" fontId="15" fillId="0" borderId="18" xfId="2" applyFont="1" applyBorder="1" applyAlignment="1" applyProtection="1">
      <alignment horizontal="left" wrapText="1"/>
      <protection hidden="1"/>
    </xf>
    <xf numFmtId="0" fontId="15" fillId="0" borderId="19" xfId="2" applyFont="1" applyBorder="1" applyAlignment="1" applyProtection="1">
      <alignment horizontal="left" wrapText="1"/>
      <protection hidden="1"/>
    </xf>
    <xf numFmtId="0" fontId="15" fillId="0" borderId="17" xfId="2" applyFont="1" applyBorder="1" applyAlignment="1" applyProtection="1">
      <alignment horizontal="left" wrapText="1"/>
      <protection hidden="1"/>
    </xf>
    <xf numFmtId="0" fontId="30" fillId="0" borderId="18" xfId="2" applyFont="1" applyBorder="1" applyAlignment="1" applyProtection="1">
      <alignment horizontal="left" vertical="top" wrapText="1"/>
      <protection locked="0"/>
    </xf>
    <xf numFmtId="0" fontId="30" fillId="0" borderId="19" xfId="2" applyFont="1" applyBorder="1" applyAlignment="1" applyProtection="1">
      <alignment horizontal="left" vertical="top" wrapText="1"/>
      <protection locked="0"/>
    </xf>
    <xf numFmtId="0" fontId="30" fillId="0" borderId="17" xfId="2" applyFont="1" applyBorder="1" applyAlignment="1" applyProtection="1">
      <alignment horizontal="left" vertical="top" wrapText="1"/>
      <protection locked="0"/>
    </xf>
    <xf numFmtId="0" fontId="23" fillId="0" borderId="22" xfId="2" applyFont="1" applyBorder="1" applyAlignment="1" applyProtection="1">
      <alignment horizontal="center" vertical="center" wrapText="1"/>
      <protection hidden="1"/>
    </xf>
    <xf numFmtId="0" fontId="11" fillId="0" borderId="15" xfId="2" applyFont="1" applyBorder="1" applyAlignment="1" applyProtection="1">
      <alignment horizontal="left" vertical="center"/>
      <protection hidden="1"/>
    </xf>
    <xf numFmtId="0" fontId="11" fillId="0" borderId="0" xfId="2" applyFont="1" applyBorder="1" applyAlignment="1" applyProtection="1">
      <alignment horizontal="left" vertical="center"/>
      <protection hidden="1"/>
    </xf>
    <xf numFmtId="0" fontId="11" fillId="0" borderId="23" xfId="2" applyFont="1" applyBorder="1" applyAlignment="1" applyProtection="1">
      <alignment horizontal="left" vertical="center"/>
      <protection hidden="1"/>
    </xf>
    <xf numFmtId="0" fontId="15" fillId="0" borderId="18" xfId="2" applyFont="1" applyBorder="1" applyAlignment="1" applyProtection="1">
      <alignment horizontal="left" vertical="center"/>
      <protection hidden="1"/>
    </xf>
    <xf numFmtId="0" fontId="15" fillId="0" borderId="19" xfId="2" applyFont="1" applyBorder="1" applyAlignment="1" applyProtection="1">
      <alignment horizontal="left" vertical="center"/>
      <protection hidden="1"/>
    </xf>
    <xf numFmtId="0" fontId="15" fillId="0" borderId="18" xfId="2" applyFont="1" applyBorder="1" applyAlignment="1" applyProtection="1">
      <alignment horizontal="center" vertical="center"/>
      <protection hidden="1"/>
    </xf>
    <xf numFmtId="0" fontId="15" fillId="0" borderId="19" xfId="2" applyFont="1" applyBorder="1" applyAlignment="1" applyProtection="1">
      <alignment horizontal="center" vertical="center"/>
      <protection hidden="1"/>
    </xf>
    <xf numFmtId="0" fontId="15" fillId="0" borderId="17" xfId="2" applyFont="1" applyBorder="1" applyAlignment="1" applyProtection="1">
      <alignment horizontal="center" vertical="center"/>
      <protection hidden="1"/>
    </xf>
    <xf numFmtId="0" fontId="25" fillId="4" borderId="18" xfId="2" applyFont="1" applyFill="1" applyBorder="1" applyAlignment="1" applyProtection="1">
      <alignment horizontal="center" vertical="center"/>
      <protection hidden="1"/>
    </xf>
    <xf numFmtId="0" fontId="25" fillId="4" borderId="19" xfId="2" applyFont="1" applyFill="1" applyBorder="1" applyAlignment="1" applyProtection="1">
      <alignment horizontal="center" vertical="center"/>
      <protection hidden="1"/>
    </xf>
    <xf numFmtId="0" fontId="25" fillId="4" borderId="17" xfId="2" applyFont="1" applyFill="1" applyBorder="1" applyAlignment="1" applyProtection="1">
      <alignment horizontal="center" vertical="center"/>
      <protection hidden="1"/>
    </xf>
    <xf numFmtId="0" fontId="15" fillId="0" borderId="17" xfId="2" applyFont="1" applyBorder="1" applyAlignment="1" applyProtection="1">
      <alignment horizontal="left" vertical="center"/>
      <protection hidden="1"/>
    </xf>
  </cellXfs>
  <cellStyles count="7">
    <cellStyle name="Comma" xfId="1" builtinId="3"/>
    <cellStyle name="Hyperlink" xfId="3" builtinId="8"/>
    <cellStyle name="Normal" xfId="0" builtinId="0"/>
    <cellStyle name="Normal 12" xfId="2"/>
    <cellStyle name="Normal 2" xfId="4"/>
    <cellStyle name="Normal 2 2" xfId="5"/>
    <cellStyle name="Normal 3" xfId="6"/>
  </cellStyles>
  <dxfs count="70">
    <dxf>
      <fill>
        <patternFill>
          <bgColor rgb="FFFFFF00"/>
        </patternFill>
      </fill>
    </dxf>
    <dxf>
      <font>
        <color rgb="FF35BD4F"/>
      </font>
      <fill>
        <patternFill>
          <fgColor theme="6" tint="0.799920651875362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00B050"/>
      </font>
      <fill>
        <patternFill>
          <fgColor theme="6" tint="0.79995117038483843"/>
          <bgColor rgb="FFC6EFCE"/>
        </patternFill>
      </fill>
    </dxf>
    <dxf>
      <font>
        <color rgb="FFFF4367"/>
      </font>
      <fill>
        <patternFill>
          <bgColor rgb="FFFFC7CE"/>
        </patternFill>
      </fill>
    </dxf>
    <dxf>
      <font>
        <color rgb="FF35BD4F"/>
      </font>
      <fill>
        <patternFill>
          <fgColor theme="6" tint="0.799920651875362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00B050"/>
      </font>
      <fill>
        <patternFill>
          <fgColor theme="6" tint="0.79995117038483843"/>
          <bgColor rgb="FFC6EFCE"/>
        </patternFill>
      </fill>
    </dxf>
    <dxf>
      <font>
        <color rgb="FFFF4367"/>
      </font>
      <fill>
        <patternFill>
          <bgColor rgb="FFFFC7CE"/>
        </patternFill>
      </fill>
    </dxf>
    <dxf>
      <font>
        <color rgb="FF35BD4F"/>
      </font>
      <fill>
        <patternFill>
          <fgColor theme="6" tint="0.799920651875362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00B050"/>
      </font>
      <fill>
        <patternFill>
          <fgColor theme="6" tint="0.79995117038483843"/>
          <bgColor rgb="FFC6EFCE"/>
        </patternFill>
      </fill>
    </dxf>
    <dxf>
      <font>
        <color rgb="FFFF4367"/>
      </font>
      <fill>
        <patternFill>
          <bgColor rgb="FFFFC7CE"/>
        </patternFill>
      </fill>
    </dxf>
    <dxf>
      <font>
        <color rgb="FF35BD4F"/>
      </font>
      <fill>
        <patternFill>
          <fgColor theme="6" tint="0.799920651875362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00B050"/>
      </font>
      <fill>
        <patternFill>
          <fgColor theme="6" tint="0.79995117038483843"/>
          <bgColor rgb="FFC6EFCE"/>
        </patternFill>
      </fill>
    </dxf>
    <dxf>
      <font>
        <color rgb="FFFF4367"/>
      </font>
      <fill>
        <patternFill>
          <bgColor rgb="FFFFC7CE"/>
        </patternFill>
      </fill>
    </dxf>
    <dxf>
      <font>
        <color rgb="FF35BD4F"/>
      </font>
      <fill>
        <patternFill>
          <fgColor theme="6" tint="0.799920651875362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00B050"/>
      </font>
      <fill>
        <patternFill>
          <fgColor theme="6" tint="0.79995117038483843"/>
          <bgColor rgb="FFC6EFCE"/>
        </patternFill>
      </fill>
    </dxf>
    <dxf>
      <font>
        <color rgb="FFFF4367"/>
      </font>
      <fill>
        <patternFill>
          <bgColor rgb="FFFFC7CE"/>
        </patternFill>
      </fill>
    </dxf>
    <dxf>
      <font>
        <color rgb="FF35BD4F"/>
      </font>
      <fill>
        <patternFill>
          <fgColor theme="6" tint="0.799920651875362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00B050"/>
      </font>
      <fill>
        <patternFill>
          <fgColor theme="6" tint="0.79995117038483843"/>
          <bgColor rgb="FFC6EFCE"/>
        </patternFill>
      </fill>
    </dxf>
    <dxf>
      <font>
        <color rgb="FFFF4367"/>
      </font>
      <fill>
        <patternFill>
          <bgColor rgb="FFFFC7CE"/>
        </patternFill>
      </fill>
    </dxf>
    <dxf>
      <font>
        <color rgb="FF35BD4F"/>
      </font>
      <fill>
        <patternFill>
          <fgColor theme="6" tint="0.799920651875362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00B050"/>
      </font>
      <fill>
        <patternFill>
          <fgColor theme="6" tint="0.79995117038483843"/>
          <bgColor rgb="FFC6EFCE"/>
        </patternFill>
      </fill>
    </dxf>
    <dxf>
      <font>
        <color rgb="FFFF4367"/>
      </font>
      <fill>
        <patternFill>
          <bgColor rgb="FFFFC7CE"/>
        </patternFill>
      </fill>
    </dxf>
    <dxf>
      <font>
        <color rgb="FF35BD4F"/>
      </font>
      <fill>
        <patternFill>
          <fgColor theme="6" tint="0.799920651875362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00B050"/>
      </font>
      <fill>
        <patternFill>
          <fgColor theme="6" tint="0.79995117038483843"/>
          <bgColor rgb="FFC6EFCE"/>
        </patternFill>
      </fill>
    </dxf>
    <dxf>
      <font>
        <color rgb="FFFF4367"/>
      </font>
      <fill>
        <patternFill>
          <bgColor rgb="FFFFC7CE"/>
        </patternFill>
      </fill>
    </dxf>
    <dxf>
      <font>
        <color rgb="FF35BD4F"/>
      </font>
      <fill>
        <patternFill>
          <fgColor theme="6" tint="0.799920651875362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00B050"/>
      </font>
      <fill>
        <patternFill>
          <fgColor theme="6" tint="0.79995117038483843"/>
          <bgColor rgb="FFC6EFCE"/>
        </patternFill>
      </fill>
    </dxf>
    <dxf>
      <font>
        <color rgb="FFFF4367"/>
      </font>
      <fill>
        <patternFill>
          <bgColor rgb="FFFFC7CE"/>
        </patternFill>
      </fill>
    </dxf>
    <dxf>
      <font>
        <color rgb="FF35BD4F"/>
      </font>
      <fill>
        <patternFill>
          <fgColor theme="6" tint="0.799920651875362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00B050"/>
      </font>
      <fill>
        <patternFill>
          <fgColor theme="6" tint="0.79995117038483843"/>
          <bgColor rgb="FFC6EFCE"/>
        </patternFill>
      </fill>
    </dxf>
    <dxf>
      <font>
        <color rgb="FFFF4367"/>
      </font>
      <fill>
        <patternFill>
          <bgColor rgb="FFFFC7CE"/>
        </patternFill>
      </fill>
    </dxf>
    <dxf>
      <font>
        <color rgb="FF35BD4F"/>
      </font>
      <fill>
        <patternFill>
          <fgColor theme="6" tint="0.799920651875362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00B050"/>
      </font>
      <fill>
        <patternFill>
          <fgColor theme="6" tint="0.79995117038483843"/>
          <bgColor rgb="FFC6EFCE"/>
        </patternFill>
      </fill>
    </dxf>
    <dxf>
      <font>
        <color rgb="FFFF4367"/>
      </font>
      <fill>
        <patternFill>
          <bgColor rgb="FFFFC7CE"/>
        </patternFill>
      </fill>
    </dxf>
    <dxf>
      <font>
        <color rgb="FF35BD4F"/>
      </font>
      <fill>
        <patternFill>
          <fgColor theme="6" tint="0.799920651875362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00B050"/>
      </font>
      <fill>
        <patternFill>
          <fgColor theme="6" tint="0.79995117038483843"/>
          <bgColor rgb="FFC6EFCE"/>
        </patternFill>
      </fill>
    </dxf>
    <dxf>
      <font>
        <color rgb="FFFF4367"/>
      </font>
      <fill>
        <patternFill>
          <bgColor rgb="FFFFC7CE"/>
        </patternFill>
      </fill>
    </dxf>
    <dxf>
      <font>
        <color rgb="FF35BD4F"/>
      </font>
      <fill>
        <patternFill>
          <fgColor theme="6" tint="0.799920651875362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00B050"/>
      </font>
      <fill>
        <patternFill>
          <fgColor theme="6" tint="0.79995117038483843"/>
          <bgColor rgb="FFC6EFCE"/>
        </patternFill>
      </fill>
    </dxf>
    <dxf>
      <font>
        <color rgb="FFFF4367"/>
      </font>
      <fill>
        <patternFill>
          <bgColor rgb="FFFFC7CE"/>
        </patternFill>
      </fill>
    </dxf>
    <dxf>
      <font>
        <color rgb="FF35BD4F"/>
      </font>
      <fill>
        <patternFill>
          <fgColor theme="6" tint="0.79995117038483843"/>
          <bgColor rgb="FFC6EFCE"/>
        </patternFill>
      </fill>
      <border>
        <left style="thin">
          <color rgb="FF90E09F"/>
        </left>
        <right style="thin">
          <color rgb="FF90E09F"/>
        </right>
        <top style="thin">
          <color rgb="FF90E09F"/>
        </top>
        <bottom style="thin">
          <color rgb="FF90E09F"/>
        </bottom>
      </border>
    </dxf>
    <dxf>
      <font>
        <color rgb="FF35BD4F"/>
      </font>
      <fill>
        <patternFill>
          <fgColor theme="6" tint="0.799951170384838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35BD4F"/>
      </font>
      <fill>
        <patternFill>
          <fgColor theme="6" tint="0.79995117038483843"/>
          <bgColor rgb="FFC6EFCE"/>
        </patternFill>
      </fill>
      <border>
        <left style="thin">
          <color rgb="FF90E09F"/>
        </left>
        <right style="thin">
          <color rgb="FF90E09F"/>
        </right>
        <top style="thin">
          <color rgb="FF90E09F"/>
        </top>
        <bottom style="thin">
          <color rgb="FF90E09F"/>
        </bottom>
      </border>
    </dxf>
    <dxf>
      <font>
        <color rgb="FF35BD4F"/>
      </font>
      <fill>
        <patternFill>
          <fgColor theme="6" tint="0.799951170384838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35BD4F"/>
      </font>
      <fill>
        <patternFill>
          <fgColor theme="6" tint="0.79995117038483843"/>
          <bgColor rgb="FFC6EFCE"/>
        </patternFill>
      </fill>
      <border>
        <left style="thin">
          <color rgb="FF90E09F"/>
        </left>
        <right style="thin">
          <color rgb="FF90E09F"/>
        </right>
        <top style="thin">
          <color rgb="FF90E09F"/>
        </top>
        <bottom style="thin">
          <color rgb="FF90E09F"/>
        </bottom>
      </border>
    </dxf>
    <dxf>
      <font>
        <color rgb="FF35BD4F"/>
      </font>
      <fill>
        <patternFill>
          <fgColor theme="6" tint="0.799951170384838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35BD4F"/>
      </font>
      <fill>
        <patternFill>
          <fgColor theme="6" tint="0.799920651875362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00B050"/>
      </font>
      <fill>
        <patternFill>
          <fgColor theme="6" tint="0.79995117038483843"/>
          <bgColor rgb="FFC6EFCE"/>
        </patternFill>
      </fill>
    </dxf>
    <dxf>
      <font>
        <color rgb="FFFF4367"/>
      </font>
      <fill>
        <patternFill>
          <bgColor rgb="FFFFC7CE"/>
        </patternFill>
      </fill>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35BD4F"/>
      </font>
      <fill>
        <patternFill>
          <fgColor theme="6" tint="0.79995117038483843"/>
          <bgColor rgb="FFC6EFCE"/>
        </patternFill>
      </fill>
      <border>
        <left style="thin">
          <color rgb="FF90E09F"/>
        </left>
        <right style="thin">
          <color rgb="FF90E09F"/>
        </right>
        <top style="thin">
          <color rgb="FF90E09F"/>
        </top>
        <bottom style="thin">
          <color rgb="FF90E09F"/>
        </bottom>
      </border>
    </dxf>
    <dxf>
      <font>
        <color rgb="FF35BD4F"/>
      </font>
      <fill>
        <patternFill>
          <fgColor theme="6" tint="0.799951170384838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s>
  <tableStyles count="0" defaultTableStyle="TableStyleMedium2" defaultPivotStyle="PivotStyleLight16"/>
  <colors>
    <mruColors>
      <color rgb="FF3E8689"/>
      <color rgb="FF7486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289378</xdr:colOff>
      <xdr:row>0</xdr:row>
      <xdr:rowOff>136979</xdr:rowOff>
    </xdr:from>
    <xdr:to>
      <xdr:col>1</xdr:col>
      <xdr:colOff>1575092</xdr:colOff>
      <xdr:row>1</xdr:row>
      <xdr:rowOff>860765</xdr:rowOff>
    </xdr:to>
    <xdr:pic>
      <xdr:nvPicPr>
        <xdr:cNvPr id="3" name="Picture 2"/>
        <xdr:cNvPicPr>
          <a:picLocks noChangeAspect="1"/>
        </xdr:cNvPicPr>
      </xdr:nvPicPr>
      <xdr:blipFill>
        <a:blip xmlns:r="http://schemas.openxmlformats.org/officeDocument/2006/relationships" r:embed="rId1"/>
        <a:stretch>
          <a:fillRect/>
        </a:stretch>
      </xdr:blipFill>
      <xdr:spPr>
        <a:xfrm>
          <a:off x="978807" y="136979"/>
          <a:ext cx="1285714" cy="9142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2"/>
  <sheetViews>
    <sheetView showGridLines="0" showRowColHeaders="0" zoomScale="90" zoomScaleNormal="90" workbookViewId="0">
      <selection activeCell="B16" sqref="B16:C16"/>
    </sheetView>
  </sheetViews>
  <sheetFormatPr defaultColWidth="9" defaultRowHeight="14.25" x14ac:dyDescent="0.2"/>
  <cols>
    <col min="1" max="1" width="6.625" style="35" customWidth="1"/>
    <col min="2" max="2" width="5.75" style="35" customWidth="1"/>
    <col min="3" max="3" width="115.625" style="35" customWidth="1"/>
    <col min="4" max="4" width="9" style="35"/>
    <col min="5" max="9" width="9.125" customWidth="1"/>
    <col min="10" max="16384" width="9" style="35"/>
  </cols>
  <sheetData>
    <row r="1" spans="1:3" ht="30" customHeight="1" x14ac:dyDescent="0.2">
      <c r="A1" s="42"/>
      <c r="B1" s="146"/>
      <c r="C1" s="147"/>
    </row>
    <row r="2" spans="1:3" ht="18" x14ac:dyDescent="0.2">
      <c r="A2" s="42"/>
      <c r="B2" s="274" t="s">
        <v>165</v>
      </c>
      <c r="C2" s="275"/>
    </row>
    <row r="3" spans="1:3" ht="15" customHeight="1" x14ac:dyDescent="0.2">
      <c r="A3" s="42"/>
      <c r="B3" s="148">
        <v>1</v>
      </c>
      <c r="C3" s="149" t="s">
        <v>166</v>
      </c>
    </row>
    <row r="4" spans="1:3" ht="30" customHeight="1" x14ac:dyDescent="0.2">
      <c r="A4" s="42"/>
      <c r="B4" s="148">
        <v>2</v>
      </c>
      <c r="C4" s="149" t="s">
        <v>169</v>
      </c>
    </row>
    <row r="5" spans="1:3" ht="30" customHeight="1" x14ac:dyDescent="0.2">
      <c r="A5" s="42"/>
      <c r="B5" s="148">
        <v>3</v>
      </c>
      <c r="C5" s="150" t="s">
        <v>167</v>
      </c>
    </row>
    <row r="6" spans="1:3" ht="30" customHeight="1" x14ac:dyDescent="0.2">
      <c r="A6" s="42"/>
      <c r="B6" s="148">
        <v>4</v>
      </c>
      <c r="C6" s="149" t="s">
        <v>170</v>
      </c>
    </row>
    <row r="7" spans="1:3" ht="30" customHeight="1" x14ac:dyDescent="0.2"/>
    <row r="8" spans="1:3" ht="18" x14ac:dyDescent="0.2">
      <c r="B8" s="276" t="s">
        <v>168</v>
      </c>
      <c r="C8" s="277"/>
    </row>
    <row r="9" spans="1:3" x14ac:dyDescent="0.2">
      <c r="B9" s="272" t="s">
        <v>156</v>
      </c>
      <c r="C9" s="273"/>
    </row>
    <row r="10" spans="1:3" ht="45" customHeight="1" x14ac:dyDescent="0.2">
      <c r="B10" s="270" t="s">
        <v>344</v>
      </c>
      <c r="C10" s="271"/>
    </row>
    <row r="11" spans="1:3" x14ac:dyDescent="0.2">
      <c r="B11" s="272" t="s">
        <v>163</v>
      </c>
      <c r="C11" s="273"/>
    </row>
    <row r="12" spans="1:3" ht="30" customHeight="1" x14ac:dyDescent="0.2">
      <c r="B12" s="270" t="s">
        <v>172</v>
      </c>
      <c r="C12" s="271"/>
    </row>
    <row r="13" spans="1:3" x14ac:dyDescent="0.2">
      <c r="B13" s="272" t="s">
        <v>161</v>
      </c>
      <c r="C13" s="273"/>
    </row>
    <row r="14" spans="1:3" ht="30" customHeight="1" x14ac:dyDescent="0.2">
      <c r="B14" s="270" t="s">
        <v>173</v>
      </c>
      <c r="C14" s="271"/>
    </row>
    <row r="15" spans="1:3" x14ac:dyDescent="0.2">
      <c r="B15" s="272" t="s">
        <v>159</v>
      </c>
      <c r="C15" s="273"/>
    </row>
    <row r="16" spans="1:3" ht="30" customHeight="1" x14ac:dyDescent="0.2">
      <c r="B16" s="270" t="s">
        <v>171</v>
      </c>
      <c r="C16" s="271"/>
    </row>
    <row r="17" spans="2:3" x14ac:dyDescent="0.2">
      <c r="B17" s="272" t="s">
        <v>162</v>
      </c>
      <c r="C17" s="273"/>
    </row>
    <row r="18" spans="2:3" ht="30" customHeight="1" x14ac:dyDescent="0.2">
      <c r="B18" s="270" t="s">
        <v>174</v>
      </c>
      <c r="C18" s="271"/>
    </row>
    <row r="19" spans="2:3" x14ac:dyDescent="0.2">
      <c r="B19" s="272" t="s">
        <v>160</v>
      </c>
      <c r="C19" s="273"/>
    </row>
    <row r="20" spans="2:3" ht="30" customHeight="1" x14ac:dyDescent="0.2">
      <c r="B20" s="270" t="s">
        <v>175</v>
      </c>
      <c r="C20" s="271"/>
    </row>
    <row r="32" spans="2:3" ht="45" customHeight="1" x14ac:dyDescent="0.2"/>
  </sheetData>
  <sheetProtection algorithmName="SHA-512" hashValue="kDJI7gW7jDR+zJHYuI3XhZHHXOb+KVUjCZW5+1xlxmjcp1MlF+yb3JSXmgyorwzei3mEvjFbO0XM6hDeFGGf0A==" saltValue="1iWFc6et99HM72WRIaljOA==" spinCount="100000" sheet="1" objects="1" scenarios="1"/>
  <mergeCells count="14">
    <mergeCell ref="B20:C20"/>
    <mergeCell ref="B15:C15"/>
    <mergeCell ref="B17:C17"/>
    <mergeCell ref="B19:C19"/>
    <mergeCell ref="B2:C2"/>
    <mergeCell ref="B8:C8"/>
    <mergeCell ref="B9:C9"/>
    <mergeCell ref="B11:C11"/>
    <mergeCell ref="B10:C10"/>
    <mergeCell ref="B12:C12"/>
    <mergeCell ref="B14:C14"/>
    <mergeCell ref="B16:C16"/>
    <mergeCell ref="B18:C18"/>
    <mergeCell ref="B13:C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F67"/>
  <sheetViews>
    <sheetView showGridLines="0" showRowColHeaders="0" zoomScale="85" zoomScaleNormal="85" workbookViewId="0">
      <selection activeCell="F5" sqref="F5"/>
    </sheetView>
  </sheetViews>
  <sheetFormatPr defaultColWidth="9" defaultRowHeight="14.25" x14ac:dyDescent="0.2"/>
  <cols>
    <col min="1" max="1" width="6.625" style="87" customWidth="1"/>
    <col min="2" max="2" width="25.625" style="87" customWidth="1"/>
    <col min="3" max="3" width="32.75" style="87" customWidth="1"/>
    <col min="4" max="4" width="30.5" style="87" customWidth="1"/>
    <col min="5" max="5" width="29.5" style="177" customWidth="1"/>
    <col min="6" max="6" width="67.375" style="87" customWidth="1"/>
    <col min="7" max="16384" width="9" style="87"/>
  </cols>
  <sheetData>
    <row r="1" spans="2:6" ht="30" customHeight="1" thickBot="1" x14ac:dyDescent="0.25"/>
    <row r="2" spans="2:6" ht="15" thickBot="1" x14ac:dyDescent="0.25">
      <c r="B2" s="278" t="s">
        <v>183</v>
      </c>
      <c r="C2" s="279"/>
      <c r="D2" s="279"/>
      <c r="E2" s="279"/>
      <c r="F2" s="280"/>
    </row>
    <row r="3" spans="2:6" ht="15" thickBot="1" x14ac:dyDescent="0.25">
      <c r="B3" s="161" t="s">
        <v>184</v>
      </c>
      <c r="C3" s="162" t="s">
        <v>185</v>
      </c>
      <c r="D3" s="162" t="s">
        <v>186</v>
      </c>
      <c r="E3" s="162" t="s">
        <v>187</v>
      </c>
      <c r="F3" s="162" t="s">
        <v>188</v>
      </c>
    </row>
    <row r="4" spans="2:6" ht="30" customHeight="1" x14ac:dyDescent="0.2">
      <c r="B4" s="171" t="s">
        <v>207</v>
      </c>
      <c r="C4" s="172" t="s">
        <v>110</v>
      </c>
      <c r="D4" s="173" t="s">
        <v>209</v>
      </c>
      <c r="E4" s="173">
        <v>2</v>
      </c>
      <c r="F4" s="174" t="s">
        <v>208</v>
      </c>
    </row>
    <row r="5" spans="2:6" ht="30" customHeight="1" x14ac:dyDescent="0.2">
      <c r="B5" s="165" t="s">
        <v>189</v>
      </c>
      <c r="C5" s="166" t="s">
        <v>192</v>
      </c>
      <c r="D5" s="167" t="s">
        <v>191</v>
      </c>
      <c r="E5" s="168">
        <v>44573</v>
      </c>
      <c r="F5" s="164" t="s">
        <v>190</v>
      </c>
    </row>
    <row r="6" spans="2:6" ht="30" customHeight="1" x14ac:dyDescent="0.2">
      <c r="B6" s="165" t="s">
        <v>189</v>
      </c>
      <c r="C6" s="166" t="s">
        <v>193</v>
      </c>
      <c r="D6" s="191" t="s">
        <v>194</v>
      </c>
      <c r="E6" s="192">
        <v>15300</v>
      </c>
      <c r="F6" s="164" t="s">
        <v>195</v>
      </c>
    </row>
    <row r="7" spans="2:6" ht="30" customHeight="1" x14ac:dyDescent="0.2">
      <c r="B7" s="165" t="s">
        <v>189</v>
      </c>
      <c r="C7" s="166" t="s">
        <v>196</v>
      </c>
      <c r="D7" s="166" t="s">
        <v>197</v>
      </c>
      <c r="E7" s="192">
        <v>15300</v>
      </c>
      <c r="F7" s="164" t="s">
        <v>198</v>
      </c>
    </row>
    <row r="8" spans="2:6" ht="30" customHeight="1" x14ac:dyDescent="0.2">
      <c r="B8" s="165" t="s">
        <v>189</v>
      </c>
      <c r="C8" s="166" t="s">
        <v>199</v>
      </c>
      <c r="D8" s="166" t="s">
        <v>197</v>
      </c>
      <c r="E8" s="192">
        <v>15300</v>
      </c>
      <c r="F8" s="164" t="s">
        <v>200</v>
      </c>
    </row>
    <row r="9" spans="2:6" ht="45" customHeight="1" x14ac:dyDescent="0.2">
      <c r="B9" s="165" t="s">
        <v>189</v>
      </c>
      <c r="C9" s="166" t="s">
        <v>201</v>
      </c>
      <c r="D9" s="193" t="s">
        <v>202</v>
      </c>
      <c r="E9" s="166" t="s">
        <v>203</v>
      </c>
      <c r="F9" s="164" t="s">
        <v>204</v>
      </c>
    </row>
    <row r="10" spans="2:6" ht="45" customHeight="1" x14ac:dyDescent="0.2">
      <c r="B10" s="165" t="s">
        <v>189</v>
      </c>
      <c r="C10" s="166" t="s">
        <v>178</v>
      </c>
      <c r="D10" s="191" t="s">
        <v>314</v>
      </c>
      <c r="E10" s="194">
        <v>153025</v>
      </c>
      <c r="F10" s="164" t="s">
        <v>316</v>
      </c>
    </row>
    <row r="11" spans="2:6" ht="45" customHeight="1" x14ac:dyDescent="0.2">
      <c r="B11" s="165" t="s">
        <v>189</v>
      </c>
      <c r="C11" s="166" t="s">
        <v>58</v>
      </c>
      <c r="D11" s="191" t="s">
        <v>194</v>
      </c>
      <c r="E11" s="192">
        <v>15300</v>
      </c>
      <c r="F11" s="164" t="s">
        <v>315</v>
      </c>
    </row>
    <row r="12" spans="2:6" ht="45" customHeight="1" x14ac:dyDescent="0.2">
      <c r="B12" s="165" t="s">
        <v>189</v>
      </c>
      <c r="C12" s="166" t="s">
        <v>179</v>
      </c>
      <c r="D12" s="191" t="s">
        <v>314</v>
      </c>
      <c r="E12" s="194">
        <v>132502</v>
      </c>
      <c r="F12" s="164" t="s">
        <v>317</v>
      </c>
    </row>
    <row r="13" spans="2:6" ht="45" customHeight="1" x14ac:dyDescent="0.2">
      <c r="B13" s="165" t="s">
        <v>189</v>
      </c>
      <c r="C13" s="166" t="s">
        <v>177</v>
      </c>
      <c r="D13" s="191" t="s">
        <v>194</v>
      </c>
      <c r="E13" s="192">
        <v>13120</v>
      </c>
      <c r="F13" s="164" t="s">
        <v>318</v>
      </c>
    </row>
    <row r="14" spans="2:6" ht="30" customHeight="1" x14ac:dyDescent="0.2">
      <c r="B14" s="187" t="s">
        <v>282</v>
      </c>
      <c r="C14" s="175" t="s">
        <v>210</v>
      </c>
      <c r="D14" s="195" t="s">
        <v>212</v>
      </c>
      <c r="E14" s="196">
        <v>10000</v>
      </c>
      <c r="F14" s="174" t="s">
        <v>211</v>
      </c>
    </row>
    <row r="15" spans="2:6" ht="30" customHeight="1" x14ac:dyDescent="0.2">
      <c r="B15" s="187" t="s">
        <v>282</v>
      </c>
      <c r="C15" s="175" t="s">
        <v>59</v>
      </c>
      <c r="D15" s="195" t="s">
        <v>212</v>
      </c>
      <c r="E15" s="196">
        <v>2000</v>
      </c>
      <c r="F15" s="174" t="s">
        <v>213</v>
      </c>
    </row>
    <row r="16" spans="2:6" ht="30" customHeight="1" x14ac:dyDescent="0.2">
      <c r="B16" s="187" t="s">
        <v>282</v>
      </c>
      <c r="C16" s="175" t="s">
        <v>60</v>
      </c>
      <c r="D16" s="195" t="s">
        <v>212</v>
      </c>
      <c r="E16" s="196">
        <v>5000</v>
      </c>
      <c r="F16" s="174" t="s">
        <v>214</v>
      </c>
    </row>
    <row r="17" spans="2:6" ht="30" customHeight="1" x14ac:dyDescent="0.2">
      <c r="B17" s="187" t="s">
        <v>282</v>
      </c>
      <c r="C17" s="175" t="s">
        <v>127</v>
      </c>
      <c r="D17" s="175" t="s">
        <v>197</v>
      </c>
      <c r="E17" s="196">
        <v>7000</v>
      </c>
      <c r="F17" s="174" t="s">
        <v>234</v>
      </c>
    </row>
    <row r="18" spans="2:6" ht="30" customHeight="1" x14ac:dyDescent="0.2">
      <c r="B18" s="187" t="s">
        <v>283</v>
      </c>
      <c r="C18" s="175" t="s">
        <v>87</v>
      </c>
      <c r="D18" s="173" t="s">
        <v>209</v>
      </c>
      <c r="E18" s="173">
        <v>4</v>
      </c>
      <c r="F18" s="174" t="s">
        <v>215</v>
      </c>
    </row>
    <row r="19" spans="2:6" ht="30" customHeight="1" x14ac:dyDescent="0.2">
      <c r="B19" s="187" t="s">
        <v>284</v>
      </c>
      <c r="C19" s="175" t="s">
        <v>143</v>
      </c>
      <c r="D19" s="173" t="s">
        <v>209</v>
      </c>
      <c r="E19" s="173">
        <v>2</v>
      </c>
      <c r="F19" s="174" t="s">
        <v>322</v>
      </c>
    </row>
    <row r="20" spans="2:6" ht="30" customHeight="1" x14ac:dyDescent="0.2">
      <c r="B20" s="187" t="s">
        <v>284</v>
      </c>
      <c r="C20" s="175" t="s">
        <v>144</v>
      </c>
      <c r="D20" s="173" t="s">
        <v>209</v>
      </c>
      <c r="E20" s="173">
        <v>1</v>
      </c>
      <c r="F20" s="174" t="s">
        <v>321</v>
      </c>
    </row>
    <row r="21" spans="2:6" ht="30" customHeight="1" x14ac:dyDescent="0.2">
      <c r="B21" s="187" t="s">
        <v>284</v>
      </c>
      <c r="C21" s="175" t="s">
        <v>145</v>
      </c>
      <c r="D21" s="173" t="s">
        <v>246</v>
      </c>
      <c r="E21" s="176" t="s">
        <v>216</v>
      </c>
      <c r="F21" s="197" t="s">
        <v>217</v>
      </c>
    </row>
    <row r="22" spans="2:6" ht="30" customHeight="1" x14ac:dyDescent="0.2">
      <c r="B22" s="165" t="s">
        <v>218</v>
      </c>
      <c r="C22" s="166" t="s">
        <v>225</v>
      </c>
      <c r="D22" s="191" t="s">
        <v>212</v>
      </c>
      <c r="E22" s="198">
        <v>10000</v>
      </c>
      <c r="F22" s="164" t="s">
        <v>227</v>
      </c>
    </row>
    <row r="23" spans="2:6" ht="30" customHeight="1" x14ac:dyDescent="0.2">
      <c r="B23" s="165" t="s">
        <v>218</v>
      </c>
      <c r="C23" s="166" t="s">
        <v>26</v>
      </c>
      <c r="D23" s="191" t="s">
        <v>212</v>
      </c>
      <c r="E23" s="198">
        <v>5000</v>
      </c>
      <c r="F23" s="164" t="s">
        <v>228</v>
      </c>
    </row>
    <row r="24" spans="2:6" ht="30" customHeight="1" x14ac:dyDescent="0.2">
      <c r="B24" s="165" t="s">
        <v>218</v>
      </c>
      <c r="C24" s="166" t="s">
        <v>27</v>
      </c>
      <c r="D24" s="191" t="s">
        <v>212</v>
      </c>
      <c r="E24" s="198">
        <v>4000</v>
      </c>
      <c r="F24" s="164" t="s">
        <v>229</v>
      </c>
    </row>
    <row r="25" spans="2:6" ht="30" customHeight="1" x14ac:dyDescent="0.2">
      <c r="B25" s="165" t="s">
        <v>218</v>
      </c>
      <c r="C25" s="166" t="s">
        <v>226</v>
      </c>
      <c r="D25" s="191" t="s">
        <v>212</v>
      </c>
      <c r="E25" s="198">
        <v>8000</v>
      </c>
      <c r="F25" s="164" t="s">
        <v>230</v>
      </c>
    </row>
    <row r="26" spans="2:6" ht="30" customHeight="1" x14ac:dyDescent="0.2">
      <c r="B26" s="165" t="s">
        <v>218</v>
      </c>
      <c r="C26" s="166" t="s">
        <v>219</v>
      </c>
      <c r="D26" s="166" t="s">
        <v>197</v>
      </c>
      <c r="E26" s="198">
        <v>12000</v>
      </c>
      <c r="F26" s="164" t="s">
        <v>235</v>
      </c>
    </row>
    <row r="27" spans="2:6" ht="30" customHeight="1" x14ac:dyDescent="0.2">
      <c r="B27" s="165" t="s">
        <v>218</v>
      </c>
      <c r="C27" s="166" t="s">
        <v>220</v>
      </c>
      <c r="D27" s="166" t="s">
        <v>197</v>
      </c>
      <c r="E27" s="198">
        <v>17000</v>
      </c>
      <c r="F27" s="164" t="s">
        <v>236</v>
      </c>
    </row>
    <row r="28" spans="2:6" ht="30" customHeight="1" x14ac:dyDescent="0.2">
      <c r="B28" s="165" t="s">
        <v>218</v>
      </c>
      <c r="C28" s="166" t="s">
        <v>221</v>
      </c>
      <c r="D28" s="166" t="s">
        <v>269</v>
      </c>
      <c r="E28" s="199">
        <v>-14000</v>
      </c>
      <c r="F28" s="164" t="s">
        <v>231</v>
      </c>
    </row>
    <row r="29" spans="2:6" ht="30" customHeight="1" x14ac:dyDescent="0.2">
      <c r="B29" s="165" t="s">
        <v>218</v>
      </c>
      <c r="C29" s="166" t="s">
        <v>222</v>
      </c>
      <c r="D29" s="166" t="s">
        <v>197</v>
      </c>
      <c r="E29" s="198">
        <v>3000</v>
      </c>
      <c r="F29" s="164" t="s">
        <v>237</v>
      </c>
    </row>
    <row r="30" spans="2:6" ht="30" customHeight="1" x14ac:dyDescent="0.2">
      <c r="B30" s="165" t="s">
        <v>218</v>
      </c>
      <c r="C30" s="166" t="s">
        <v>30</v>
      </c>
      <c r="D30" s="166" t="s">
        <v>197</v>
      </c>
      <c r="E30" s="198">
        <v>13000</v>
      </c>
      <c r="F30" s="164" t="s">
        <v>238</v>
      </c>
    </row>
    <row r="31" spans="2:6" ht="30" customHeight="1" x14ac:dyDescent="0.2">
      <c r="B31" s="165" t="s">
        <v>218</v>
      </c>
      <c r="C31" s="166" t="s">
        <v>223</v>
      </c>
      <c r="D31" s="166" t="s">
        <v>269</v>
      </c>
      <c r="E31" s="199">
        <v>-5000</v>
      </c>
      <c r="F31" s="164" t="s">
        <v>232</v>
      </c>
    </row>
    <row r="32" spans="2:6" ht="30" customHeight="1" x14ac:dyDescent="0.2">
      <c r="B32" s="165" t="s">
        <v>218</v>
      </c>
      <c r="C32" s="166" t="s">
        <v>158</v>
      </c>
      <c r="D32" s="166" t="s">
        <v>197</v>
      </c>
      <c r="E32" s="198">
        <v>8000</v>
      </c>
      <c r="F32" s="164" t="s">
        <v>239</v>
      </c>
    </row>
    <row r="33" spans="2:6" ht="30" customHeight="1" x14ac:dyDescent="0.2">
      <c r="B33" s="165" t="s">
        <v>218</v>
      </c>
      <c r="C33" s="166" t="s">
        <v>31</v>
      </c>
      <c r="D33" s="191" t="s">
        <v>212</v>
      </c>
      <c r="E33" s="198">
        <v>5000</v>
      </c>
      <c r="F33" s="164" t="s">
        <v>233</v>
      </c>
    </row>
    <row r="34" spans="2:6" ht="30" customHeight="1" x14ac:dyDescent="0.2">
      <c r="B34" s="165" t="s">
        <v>218</v>
      </c>
      <c r="C34" s="166" t="s">
        <v>224</v>
      </c>
      <c r="D34" s="191" t="s">
        <v>212</v>
      </c>
      <c r="E34" s="198">
        <v>2000</v>
      </c>
      <c r="F34" s="164" t="s">
        <v>240</v>
      </c>
    </row>
    <row r="35" spans="2:6" ht="30" customHeight="1" x14ac:dyDescent="0.2">
      <c r="B35" s="165" t="s">
        <v>218</v>
      </c>
      <c r="C35" s="166" t="s">
        <v>32</v>
      </c>
      <c r="D35" s="191" t="s">
        <v>212</v>
      </c>
      <c r="E35" s="198">
        <v>1000</v>
      </c>
      <c r="F35" s="164" t="s">
        <v>248</v>
      </c>
    </row>
    <row r="36" spans="2:6" ht="45" customHeight="1" x14ac:dyDescent="0.2">
      <c r="B36" s="165" t="s">
        <v>218</v>
      </c>
      <c r="C36" s="166" t="s">
        <v>33</v>
      </c>
      <c r="D36" s="166" t="s">
        <v>197</v>
      </c>
      <c r="E36" s="198">
        <v>8000</v>
      </c>
      <c r="F36" s="164" t="s">
        <v>241</v>
      </c>
    </row>
    <row r="37" spans="2:6" ht="30" customHeight="1" x14ac:dyDescent="0.2">
      <c r="B37" s="170" t="s">
        <v>242</v>
      </c>
      <c r="C37" s="175" t="s">
        <v>243</v>
      </c>
      <c r="D37" s="175" t="s">
        <v>212</v>
      </c>
      <c r="E37" s="196">
        <v>912510</v>
      </c>
      <c r="F37" s="174" t="s">
        <v>247</v>
      </c>
    </row>
    <row r="38" spans="2:6" ht="30" customHeight="1" x14ac:dyDescent="0.2">
      <c r="B38" s="170" t="s">
        <v>242</v>
      </c>
      <c r="C38" s="175" t="s">
        <v>244</v>
      </c>
      <c r="D38" s="175" t="s">
        <v>212</v>
      </c>
      <c r="E38" s="196">
        <v>63876</v>
      </c>
      <c r="F38" s="174" t="s">
        <v>249</v>
      </c>
    </row>
    <row r="39" spans="2:6" ht="30" customHeight="1" x14ac:dyDescent="0.2">
      <c r="B39" s="170" t="s">
        <v>242</v>
      </c>
      <c r="C39" s="175" t="s">
        <v>245</v>
      </c>
      <c r="D39" s="175" t="s">
        <v>212</v>
      </c>
      <c r="E39" s="196">
        <v>58657</v>
      </c>
      <c r="F39" s="174" t="s">
        <v>250</v>
      </c>
    </row>
    <row r="40" spans="2:6" ht="30" customHeight="1" x14ac:dyDescent="0.2">
      <c r="B40" s="170" t="s">
        <v>242</v>
      </c>
      <c r="C40" s="175" t="s">
        <v>265</v>
      </c>
      <c r="D40" s="173" t="s">
        <v>246</v>
      </c>
      <c r="E40" s="200" t="s">
        <v>319</v>
      </c>
      <c r="F40" s="174" t="s">
        <v>264</v>
      </c>
    </row>
    <row r="41" spans="2:6" ht="30" customHeight="1" x14ac:dyDescent="0.2">
      <c r="B41" s="170" t="s">
        <v>242</v>
      </c>
      <c r="C41" s="175" t="s">
        <v>263</v>
      </c>
      <c r="D41" s="175" t="s">
        <v>212</v>
      </c>
      <c r="E41" s="196">
        <v>125400</v>
      </c>
      <c r="F41" s="174" t="s">
        <v>247</v>
      </c>
    </row>
    <row r="42" spans="2:6" ht="30" customHeight="1" x14ac:dyDescent="0.2">
      <c r="B42" s="170" t="s">
        <v>242</v>
      </c>
      <c r="C42" s="175" t="s">
        <v>262</v>
      </c>
      <c r="D42" s="175" t="s">
        <v>212</v>
      </c>
      <c r="E42" s="196">
        <v>5016</v>
      </c>
      <c r="F42" s="174" t="s">
        <v>249</v>
      </c>
    </row>
    <row r="43" spans="2:6" ht="30" customHeight="1" x14ac:dyDescent="0.2">
      <c r="B43" s="170" t="s">
        <v>242</v>
      </c>
      <c r="C43" s="175" t="s">
        <v>12</v>
      </c>
      <c r="D43" s="175" t="s">
        <v>268</v>
      </c>
      <c r="E43" s="196">
        <v>2124</v>
      </c>
      <c r="F43" s="174" t="s">
        <v>266</v>
      </c>
    </row>
    <row r="44" spans="2:6" ht="30" customHeight="1" x14ac:dyDescent="0.2">
      <c r="B44" s="170" t="s">
        <v>242</v>
      </c>
      <c r="C44" s="175" t="s">
        <v>13</v>
      </c>
      <c r="D44" s="175" t="s">
        <v>268</v>
      </c>
      <c r="E44" s="196">
        <v>26</v>
      </c>
      <c r="F44" s="174" t="s">
        <v>267</v>
      </c>
    </row>
    <row r="45" spans="2:6" ht="30" customHeight="1" x14ac:dyDescent="0.2">
      <c r="B45" s="170" t="s">
        <v>242</v>
      </c>
      <c r="C45" s="175" t="s">
        <v>270</v>
      </c>
      <c r="D45" s="175" t="s">
        <v>197</v>
      </c>
      <c r="E45" s="196">
        <v>71042</v>
      </c>
      <c r="F45" s="174" t="s">
        <v>271</v>
      </c>
    </row>
    <row r="46" spans="2:6" ht="30" customHeight="1" x14ac:dyDescent="0.2">
      <c r="B46" s="170" t="s">
        <v>242</v>
      </c>
      <c r="C46" s="175" t="s">
        <v>272</v>
      </c>
      <c r="D46" s="175" t="s">
        <v>269</v>
      </c>
      <c r="E46" s="201">
        <v>-2500</v>
      </c>
      <c r="F46" s="174" t="s">
        <v>286</v>
      </c>
    </row>
    <row r="47" spans="2:6" ht="30" customHeight="1" x14ac:dyDescent="0.2">
      <c r="B47" s="170" t="s">
        <v>242</v>
      </c>
      <c r="C47" s="175" t="s">
        <v>273</v>
      </c>
      <c r="D47" s="175" t="s">
        <v>269</v>
      </c>
      <c r="E47" s="201">
        <v>-50000</v>
      </c>
      <c r="F47" s="174" t="s">
        <v>287</v>
      </c>
    </row>
    <row r="48" spans="2:6" ht="30" customHeight="1" x14ac:dyDescent="0.2">
      <c r="B48" s="170" t="s">
        <v>242</v>
      </c>
      <c r="C48" s="175" t="s">
        <v>274</v>
      </c>
      <c r="D48" s="175" t="s">
        <v>269</v>
      </c>
      <c r="E48" s="201">
        <v>-58</v>
      </c>
      <c r="F48" s="174" t="s">
        <v>294</v>
      </c>
    </row>
    <row r="49" spans="2:6" ht="30" customHeight="1" x14ac:dyDescent="0.2">
      <c r="B49" s="170" t="s">
        <v>242</v>
      </c>
      <c r="C49" s="175" t="s">
        <v>275</v>
      </c>
      <c r="D49" s="175" t="s">
        <v>269</v>
      </c>
      <c r="E49" s="201">
        <v>-10254</v>
      </c>
      <c r="F49" s="174" t="s">
        <v>288</v>
      </c>
    </row>
    <row r="50" spans="2:6" ht="30" customHeight="1" x14ac:dyDescent="0.2">
      <c r="B50" s="170" t="s">
        <v>242</v>
      </c>
      <c r="C50" s="175" t="s">
        <v>276</v>
      </c>
      <c r="D50" s="175" t="s">
        <v>269</v>
      </c>
      <c r="E50" s="201">
        <v>-10000</v>
      </c>
      <c r="F50" s="174" t="s">
        <v>289</v>
      </c>
    </row>
    <row r="51" spans="2:6" ht="30" customHeight="1" x14ac:dyDescent="0.2">
      <c r="B51" s="170" t="s">
        <v>242</v>
      </c>
      <c r="C51" s="175" t="s">
        <v>285</v>
      </c>
      <c r="D51" s="175" t="s">
        <v>197</v>
      </c>
      <c r="E51" s="201">
        <v>-72812</v>
      </c>
      <c r="F51" s="174" t="s">
        <v>290</v>
      </c>
    </row>
    <row r="52" spans="2:6" ht="30" customHeight="1" x14ac:dyDescent="0.2">
      <c r="B52" s="170" t="s">
        <v>242</v>
      </c>
      <c r="C52" s="175" t="s">
        <v>277</v>
      </c>
      <c r="D52" s="175" t="s">
        <v>269</v>
      </c>
      <c r="E52" s="201">
        <v>-1</v>
      </c>
      <c r="F52" s="174" t="s">
        <v>292</v>
      </c>
    </row>
    <row r="53" spans="2:6" ht="30" customHeight="1" x14ac:dyDescent="0.2">
      <c r="B53" s="170" t="s">
        <v>242</v>
      </c>
      <c r="C53" s="175" t="s">
        <v>281</v>
      </c>
      <c r="D53" s="175" t="s">
        <v>269</v>
      </c>
      <c r="E53" s="201">
        <v>-3000</v>
      </c>
      <c r="F53" s="174" t="s">
        <v>293</v>
      </c>
    </row>
    <row r="54" spans="2:6" ht="30" customHeight="1" x14ac:dyDescent="0.2">
      <c r="B54" s="170" t="s">
        <v>242</v>
      </c>
      <c r="C54" s="175" t="s">
        <v>278</v>
      </c>
      <c r="D54" s="175" t="s">
        <v>269</v>
      </c>
      <c r="E54" s="201">
        <v>-2</v>
      </c>
      <c r="F54" s="174" t="s">
        <v>294</v>
      </c>
    </row>
    <row r="55" spans="2:6" ht="28.5" x14ac:dyDescent="0.2">
      <c r="B55" s="170" t="s">
        <v>242</v>
      </c>
      <c r="C55" s="175" t="s">
        <v>279</v>
      </c>
      <c r="D55" s="175" t="s">
        <v>269</v>
      </c>
      <c r="E55" s="201">
        <v>-12</v>
      </c>
      <c r="F55" s="174" t="s">
        <v>288</v>
      </c>
    </row>
    <row r="56" spans="2:6" ht="28.5" x14ac:dyDescent="0.2">
      <c r="B56" s="170" t="s">
        <v>242</v>
      </c>
      <c r="C56" s="175" t="s">
        <v>280</v>
      </c>
      <c r="D56" s="175" t="s">
        <v>269</v>
      </c>
      <c r="E56" s="201">
        <v>-1000</v>
      </c>
      <c r="F56" s="174" t="s">
        <v>289</v>
      </c>
    </row>
    <row r="57" spans="2:6" ht="28.5" x14ac:dyDescent="0.2">
      <c r="B57" s="170" t="s">
        <v>242</v>
      </c>
      <c r="C57" s="175" t="s">
        <v>291</v>
      </c>
      <c r="D57" s="175" t="s">
        <v>197</v>
      </c>
      <c r="E57" s="201">
        <v>-4015</v>
      </c>
      <c r="F57" s="174" t="s">
        <v>295</v>
      </c>
    </row>
    <row r="58" spans="2:6" ht="28.5" x14ac:dyDescent="0.2">
      <c r="B58" s="170" t="s">
        <v>242</v>
      </c>
      <c r="C58" s="175" t="s">
        <v>305</v>
      </c>
      <c r="D58" s="175" t="s">
        <v>269</v>
      </c>
      <c r="E58" s="201">
        <v>-48</v>
      </c>
      <c r="F58" s="174" t="s">
        <v>309</v>
      </c>
    </row>
    <row r="59" spans="2:6" ht="28.5" x14ac:dyDescent="0.2">
      <c r="B59" s="170" t="s">
        <v>242</v>
      </c>
      <c r="C59" s="175" t="s">
        <v>307</v>
      </c>
      <c r="D59" s="175" t="s">
        <v>269</v>
      </c>
      <c r="E59" s="201">
        <v>-251</v>
      </c>
      <c r="F59" s="174" t="s">
        <v>300</v>
      </c>
    </row>
    <row r="60" spans="2:6" ht="28.5" x14ac:dyDescent="0.2">
      <c r="B60" s="170" t="s">
        <v>242</v>
      </c>
      <c r="C60" s="175" t="s">
        <v>308</v>
      </c>
      <c r="D60" s="175" t="s">
        <v>269</v>
      </c>
      <c r="E60" s="201">
        <v>-100</v>
      </c>
      <c r="F60" s="174" t="s">
        <v>301</v>
      </c>
    </row>
    <row r="61" spans="2:6" ht="28.5" x14ac:dyDescent="0.2">
      <c r="B61" s="170" t="s">
        <v>242</v>
      </c>
      <c r="C61" s="175" t="s">
        <v>306</v>
      </c>
      <c r="D61" s="175" t="s">
        <v>269</v>
      </c>
      <c r="E61" s="201">
        <v>-1</v>
      </c>
      <c r="F61" s="174" t="s">
        <v>302</v>
      </c>
    </row>
    <row r="62" spans="2:6" x14ac:dyDescent="0.2">
      <c r="B62" s="170" t="s">
        <v>242</v>
      </c>
      <c r="C62" s="175" t="s">
        <v>296</v>
      </c>
      <c r="D62" s="175" t="s">
        <v>197</v>
      </c>
      <c r="E62" s="201">
        <v>-400</v>
      </c>
      <c r="F62" s="174" t="s">
        <v>310</v>
      </c>
    </row>
    <row r="63" spans="2:6" x14ac:dyDescent="0.2">
      <c r="B63" s="170" t="s">
        <v>242</v>
      </c>
      <c r="C63" s="175" t="s">
        <v>22</v>
      </c>
      <c r="D63" s="175" t="s">
        <v>197</v>
      </c>
      <c r="E63" s="201">
        <v>-77227</v>
      </c>
      <c r="F63" s="174" t="s">
        <v>311</v>
      </c>
    </row>
    <row r="64" spans="2:6" x14ac:dyDescent="0.2">
      <c r="B64" s="170" t="s">
        <v>242</v>
      </c>
      <c r="C64" s="175" t="s">
        <v>140</v>
      </c>
      <c r="D64" s="175" t="s">
        <v>197</v>
      </c>
      <c r="E64" s="201">
        <v>-6185</v>
      </c>
      <c r="F64" s="174" t="s">
        <v>312</v>
      </c>
    </row>
    <row r="65" spans="2:6" ht="28.5" x14ac:dyDescent="0.2">
      <c r="B65" s="170" t="s">
        <v>242</v>
      </c>
      <c r="C65" s="175" t="s">
        <v>23</v>
      </c>
      <c r="D65" s="175" t="s">
        <v>269</v>
      </c>
      <c r="E65" s="201">
        <v>-4015</v>
      </c>
      <c r="F65" s="174" t="s">
        <v>303</v>
      </c>
    </row>
    <row r="66" spans="2:6" ht="28.5" x14ac:dyDescent="0.2">
      <c r="B66" s="170" t="s">
        <v>242</v>
      </c>
      <c r="C66" s="175" t="s">
        <v>297</v>
      </c>
      <c r="D66" s="175" t="s">
        <v>299</v>
      </c>
      <c r="E66" s="201">
        <v>1215</v>
      </c>
      <c r="F66" s="174" t="s">
        <v>304</v>
      </c>
    </row>
    <row r="67" spans="2:6" ht="15" thickBot="1" x14ac:dyDescent="0.25">
      <c r="B67" s="188" t="s">
        <v>242</v>
      </c>
      <c r="C67" s="189" t="s">
        <v>298</v>
      </c>
      <c r="D67" s="189" t="s">
        <v>197</v>
      </c>
      <c r="E67" s="202">
        <v>-8985</v>
      </c>
      <c r="F67" s="203" t="s">
        <v>313</v>
      </c>
    </row>
  </sheetData>
  <sheetProtection algorithmName="SHA-512" hashValue="o1YDVKYJ9cbwIVvVI1ksRsqkaHRLrwTaX3e8ezG3jaHrjzs1JO73MD4/PuVporD0L2YXqFJowdjFNa62Vzwaug==" saltValue="4t/EukiZybnhAplDQ6T+EA==" spinCount="100000" sheet="1" objects="1" scenarios="1"/>
  <mergeCells count="1">
    <mergeCell ref="B2:F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73"/>
  <sheetViews>
    <sheetView showGridLines="0" showRowColHeaders="0" zoomScale="85" zoomScaleNormal="85" workbookViewId="0">
      <selection activeCell="C8" sqref="C8"/>
    </sheetView>
  </sheetViews>
  <sheetFormatPr defaultColWidth="9" defaultRowHeight="18" x14ac:dyDescent="0.25"/>
  <cols>
    <col min="1" max="1" width="7.625" style="35" customWidth="1"/>
    <col min="2" max="2" width="90.875" style="35" customWidth="1"/>
    <col min="3" max="3" width="22.125" style="45" customWidth="1"/>
    <col min="4" max="4" width="92.25" style="35" customWidth="1"/>
    <col min="5" max="5" width="71.125" style="267" customWidth="1"/>
    <col min="6" max="6" width="9" style="35"/>
    <col min="7" max="7" width="9" style="35" customWidth="1"/>
    <col min="8" max="10" width="9" style="35" hidden="1" customWidth="1"/>
    <col min="11" max="11" width="220.5" style="136" hidden="1" customWidth="1"/>
    <col min="12" max="22" width="9" style="35" customWidth="1"/>
    <col min="23" max="16384" width="9" style="35"/>
  </cols>
  <sheetData>
    <row r="1" spans="1:11" ht="18.75" thickBot="1" x14ac:dyDescent="0.25">
      <c r="A1" s="35" t="s">
        <v>348</v>
      </c>
      <c r="K1" s="137" t="s">
        <v>340</v>
      </c>
    </row>
    <row r="2" spans="1:11" ht="18.75" thickBot="1" x14ac:dyDescent="0.25">
      <c r="B2" s="32" t="s">
        <v>82</v>
      </c>
      <c r="C2" s="33"/>
      <c r="D2" s="34"/>
      <c r="K2" s="137" t="s">
        <v>341</v>
      </c>
    </row>
    <row r="3" spans="1:11" x14ac:dyDescent="0.2">
      <c r="B3" s="36" t="s">
        <v>111</v>
      </c>
      <c r="C3" s="37"/>
      <c r="D3" s="38"/>
      <c r="G3" s="40"/>
      <c r="K3" s="137" t="s">
        <v>342</v>
      </c>
    </row>
    <row r="4" spans="1:11" x14ac:dyDescent="0.2">
      <c r="B4" s="36" t="s">
        <v>112</v>
      </c>
      <c r="C4" s="37"/>
      <c r="D4" s="38"/>
      <c r="K4" s="137" t="s">
        <v>329</v>
      </c>
    </row>
    <row r="5" spans="1:11" ht="19.5" thickBot="1" x14ac:dyDescent="0.35">
      <c r="B5" s="281" t="s">
        <v>113</v>
      </c>
      <c r="C5" s="282"/>
      <c r="D5" s="283"/>
      <c r="K5" s="137" t="s">
        <v>0</v>
      </c>
    </row>
    <row r="6" spans="1:11" ht="18.75" thickBot="1" x14ac:dyDescent="0.25">
      <c r="B6" s="39"/>
      <c r="C6" s="41"/>
      <c r="D6" s="39"/>
      <c r="K6" s="138" t="s">
        <v>70</v>
      </c>
    </row>
    <row r="7" spans="1:11" ht="54.75" thickBot="1" x14ac:dyDescent="0.25">
      <c r="B7" s="63" t="s">
        <v>343</v>
      </c>
      <c r="C7" s="64" t="s">
        <v>331</v>
      </c>
      <c r="D7" s="158" t="s">
        <v>180</v>
      </c>
      <c r="K7" s="137" t="s">
        <v>1</v>
      </c>
    </row>
    <row r="8" spans="1:11" ht="29.25" x14ac:dyDescent="0.2">
      <c r="B8" s="219" t="s">
        <v>327</v>
      </c>
      <c r="C8" s="67" t="s">
        <v>330</v>
      </c>
      <c r="D8" s="220"/>
      <c r="E8" s="267" t="str">
        <f>IF(AND(C8="Yes", D8=""),"Please ensure that you add further information as you have selected Yes", IF(AND(C8="No", D8&lt;&gt;""), "Please don't add further information without changing the Occurred in quarter to Yes", ""))</f>
        <v/>
      </c>
      <c r="H8" s="35" t="str">
        <f>IF(OR(AND(C8="Yes", D8=""),AND(C8="No", D8&lt;&gt;"")), "INVALID", "VALID")</f>
        <v>VALID</v>
      </c>
      <c r="I8" s="35">
        <f>IF(C8="No", 0, 1)</f>
        <v>0</v>
      </c>
      <c r="K8" s="137" t="s">
        <v>77</v>
      </c>
    </row>
    <row r="9" spans="1:11" ht="29.25" x14ac:dyDescent="0.2">
      <c r="B9" s="218" t="s">
        <v>326</v>
      </c>
      <c r="C9" s="46" t="s">
        <v>330</v>
      </c>
      <c r="D9" s="221"/>
      <c r="E9" s="267" t="str">
        <f>IF(AND(C9="Yes", D9=""),"Please ensure that you add further information as you have selected Yes", IF(AND(C9="No", D9&lt;&gt;""), "Please don't add further information without changing the Occurred in quarter to Yes", ""))</f>
        <v/>
      </c>
      <c r="H9" s="35" t="str">
        <f t="shared" ref="H9:H10" si="0">IF(OR(AND(C9="Yes", D9=""),AND(C9="No", D9&lt;&gt;"")), "INVALID", "VALID")</f>
        <v>VALID</v>
      </c>
      <c r="I9" s="35">
        <f>IF(C9="No", 0, 1)</f>
        <v>0</v>
      </c>
      <c r="K9" s="137" t="s">
        <v>75</v>
      </c>
    </row>
    <row r="10" spans="1:11" ht="18.75" thickBot="1" x14ac:dyDescent="0.25">
      <c r="B10" s="56" t="s">
        <v>328</v>
      </c>
      <c r="C10" s="57" t="s">
        <v>330</v>
      </c>
      <c r="D10" s="222"/>
      <c r="E10" s="267" t="str">
        <f>IF(AND(C10="Yes", D10=""),"Please ensure that you add further information as you have selected Yes", IF(AND(C10="No", D10&lt;&gt;""), "Please don't add further information without changing the Occurred in quarter to Yes", ""))</f>
        <v/>
      </c>
      <c r="H10" s="35" t="str">
        <f t="shared" si="0"/>
        <v>VALID</v>
      </c>
      <c r="I10" s="35">
        <f>IF(C10="No", 0, 1)</f>
        <v>0</v>
      </c>
      <c r="K10" s="137" t="s">
        <v>323</v>
      </c>
    </row>
    <row r="11" spans="1:11" ht="18.75" thickBot="1" x14ac:dyDescent="0.25">
      <c r="B11" s="39"/>
      <c r="C11" s="41"/>
      <c r="D11" s="39"/>
      <c r="K11" s="137" t="s">
        <v>2</v>
      </c>
    </row>
    <row r="12" spans="1:11" ht="54.75" thickBot="1" x14ac:dyDescent="0.25">
      <c r="B12" s="63" t="s">
        <v>325</v>
      </c>
      <c r="C12" s="64" t="s">
        <v>110</v>
      </c>
      <c r="D12" s="158" t="s">
        <v>180</v>
      </c>
      <c r="K12" s="138" t="s">
        <v>76</v>
      </c>
    </row>
    <row r="13" spans="1:11" x14ac:dyDescent="0.2">
      <c r="B13" s="55" t="s">
        <v>329</v>
      </c>
      <c r="C13" s="46">
        <v>0</v>
      </c>
      <c r="D13" s="54"/>
      <c r="E13" s="267" t="str">
        <f>IF(AND(C13&gt;0, D13=""),"Please ensure that you add further information as you have said it has occurred", IF(AND(C13=0, D13&lt;&gt;""), "Please don't add further information without adding the number of times occured", ""))</f>
        <v/>
      </c>
      <c r="H13" s="35" t="str">
        <f>IF(OR(AND(C13&gt;0, D13=""),AND(C13=0, D13&lt;&gt;"")), "INVALID", "VALID")</f>
        <v>VALID</v>
      </c>
      <c r="K13" s="139" t="s">
        <v>332</v>
      </c>
    </row>
    <row r="14" spans="1:11" x14ac:dyDescent="0.2">
      <c r="B14" s="55" t="s">
        <v>0</v>
      </c>
      <c r="C14" s="46">
        <v>0</v>
      </c>
      <c r="D14" s="54"/>
      <c r="E14" s="267" t="str">
        <f>IF(AND(C14&gt;0, D14=""),"Please ensure that you add further information as you have said it has occurred", IF(AND(C14=0, D14&lt;&gt;""), "Please don't add further information without adding the number of times occured", ""))</f>
        <v/>
      </c>
      <c r="H14" s="35" t="str">
        <f>IF(OR(AND(C14&gt;0, D14=""),AND(C14=0, D14&lt;&gt;"")), "INVALID", "VALID")</f>
        <v>VALID</v>
      </c>
      <c r="K14" s="137" t="s">
        <v>333</v>
      </c>
    </row>
    <row r="15" spans="1:11" ht="18.75" thickBot="1" x14ac:dyDescent="0.25">
      <c r="B15" s="55" t="s">
        <v>70</v>
      </c>
      <c r="C15" s="46">
        <v>0</v>
      </c>
      <c r="D15" s="54"/>
      <c r="E15" s="267" t="str">
        <f>IF(AND(C15&gt;0, D15=""),"Please ensure that you add further information as you have said it has occurred", IF(AND(C15=0, D15&lt;&gt;""), "Please don't add further information without adding the number of times occured", ""))</f>
        <v/>
      </c>
      <c r="H15" s="35" t="str">
        <f>IF(OR(AND(C15&gt;0, D15=""),AND(C15=0, D15&lt;&gt;"")), "INVALID", "VALID")</f>
        <v>VALID</v>
      </c>
      <c r="K15" s="138" t="s">
        <v>78</v>
      </c>
    </row>
    <row r="16" spans="1:11" x14ac:dyDescent="0.2">
      <c r="B16" s="55" t="s">
        <v>1</v>
      </c>
      <c r="C16" s="46">
        <v>0</v>
      </c>
      <c r="D16" s="54"/>
      <c r="E16" s="267" t="str">
        <f>IF(AND(C16&gt;0, D16=""),"Please ensure that you add further information as you have said it has occurred", IF(AND(C16=0, D16&lt;&gt;""), "Please don't add further information without adding the number of times occured", ""))</f>
        <v/>
      </c>
      <c r="H16" s="35" t="str">
        <f>IF(OR(AND(C16&gt;0, D16=""),AND(C16=0, D16&lt;&gt;"")), "INVALID", "VALID")</f>
        <v>VALID</v>
      </c>
      <c r="K16" s="139" t="s">
        <v>3</v>
      </c>
    </row>
    <row r="17" spans="2:11" ht="18.75" thickBot="1" x14ac:dyDescent="0.25">
      <c r="B17" s="56" t="s">
        <v>77</v>
      </c>
      <c r="C17" s="57">
        <v>0</v>
      </c>
      <c r="D17" s="58"/>
      <c r="E17" s="267" t="str">
        <f>IF(AND(C17&gt;0, D17=""),"Please ensure that you add further information as you have said it has occurred", IF(AND(C17=0, D17&lt;&gt;""), "Please don't add further information without adding the number of times occured", ""))</f>
        <v/>
      </c>
      <c r="H17" s="35" t="str">
        <f>IF(OR(AND(C17&gt;0, D17=""),AND(C17=0, D17&lt;&gt;"")), "INVALID", "VALID")</f>
        <v>VALID</v>
      </c>
      <c r="K17" s="137" t="s">
        <v>79</v>
      </c>
    </row>
    <row r="18" spans="2:11" ht="18.75" thickBot="1" x14ac:dyDescent="0.25">
      <c r="B18" s="48"/>
      <c r="C18" s="37"/>
      <c r="D18" s="49"/>
      <c r="K18" s="137" t="s">
        <v>92</v>
      </c>
    </row>
    <row r="19" spans="2:11" s="43" customFormat="1" ht="54.75" thickBot="1" x14ac:dyDescent="0.25">
      <c r="B19" s="63" t="s">
        <v>73</v>
      </c>
      <c r="C19" s="64" t="s">
        <v>110</v>
      </c>
      <c r="D19" s="158" t="s">
        <v>180</v>
      </c>
      <c r="E19" s="267"/>
      <c r="K19" s="140" t="s">
        <v>334</v>
      </c>
    </row>
    <row r="20" spans="2:11" x14ac:dyDescent="0.2">
      <c r="B20" s="68" t="s">
        <v>75</v>
      </c>
      <c r="C20" s="67">
        <v>0</v>
      </c>
      <c r="D20" s="62"/>
      <c r="E20" s="267" t="str">
        <f t="shared" ref="E20:E25" si="1">IF(AND(C20&gt;0, D20=""),"Please ensure that you add further information as you have said it has occurred", IF(AND(C20=0, D20&lt;&gt;""), "Please don't add further information without adding the number of times occured", ""))</f>
        <v/>
      </c>
      <c r="H20" s="35" t="str">
        <f t="shared" ref="H20:H25" si="2">IF(OR(AND(C20&gt;0, D20=""),AND(C20=0, D20&lt;&gt;"")), "INVALID", "VALID")</f>
        <v>VALID</v>
      </c>
      <c r="K20" s="141" t="s">
        <v>83</v>
      </c>
    </row>
    <row r="21" spans="2:11" x14ac:dyDescent="0.2">
      <c r="B21" s="55" t="s">
        <v>323</v>
      </c>
      <c r="C21" s="46">
        <v>0</v>
      </c>
      <c r="D21" s="54"/>
      <c r="E21" s="267" t="str">
        <f t="shared" si="1"/>
        <v/>
      </c>
      <c r="H21" s="35" t="str">
        <f t="shared" si="2"/>
        <v>VALID</v>
      </c>
      <c r="K21" s="137" t="s">
        <v>81</v>
      </c>
    </row>
    <row r="22" spans="2:11" x14ac:dyDescent="0.2">
      <c r="B22" s="55" t="s">
        <v>2</v>
      </c>
      <c r="C22" s="46">
        <v>0</v>
      </c>
      <c r="D22" s="54"/>
      <c r="E22" s="267" t="str">
        <f t="shared" si="1"/>
        <v/>
      </c>
      <c r="H22" s="35" t="str">
        <f t="shared" si="2"/>
        <v>VALID</v>
      </c>
      <c r="K22" s="137" t="s">
        <v>324</v>
      </c>
    </row>
    <row r="23" spans="2:11" ht="18.75" thickBot="1" x14ac:dyDescent="0.25">
      <c r="B23" s="55" t="s">
        <v>76</v>
      </c>
      <c r="C23" s="46">
        <v>0</v>
      </c>
      <c r="D23" s="54"/>
      <c r="E23" s="267" t="str">
        <f t="shared" si="1"/>
        <v/>
      </c>
      <c r="H23" s="35" t="str">
        <f t="shared" si="2"/>
        <v>VALID</v>
      </c>
      <c r="K23" s="138" t="s">
        <v>86</v>
      </c>
    </row>
    <row r="24" spans="2:11" x14ac:dyDescent="0.2">
      <c r="B24" s="55" t="s">
        <v>115</v>
      </c>
      <c r="C24" s="46">
        <v>0</v>
      </c>
      <c r="D24" s="54"/>
      <c r="E24" s="267" t="str">
        <f t="shared" si="1"/>
        <v/>
      </c>
      <c r="H24" s="35" t="str">
        <f t="shared" si="2"/>
        <v>VALID</v>
      </c>
      <c r="K24" s="142" t="s">
        <v>80</v>
      </c>
    </row>
    <row r="25" spans="2:11" ht="18.75" thickBot="1" x14ac:dyDescent="0.25">
      <c r="B25" s="56" t="s">
        <v>116</v>
      </c>
      <c r="C25" s="57">
        <v>0</v>
      </c>
      <c r="D25" s="58"/>
      <c r="E25" s="267" t="str">
        <f t="shared" si="1"/>
        <v/>
      </c>
      <c r="H25" s="35" t="str">
        <f t="shared" si="2"/>
        <v>VALID</v>
      </c>
      <c r="K25" s="137" t="s">
        <v>4</v>
      </c>
    </row>
    <row r="26" spans="2:11" ht="18.75" thickBot="1" x14ac:dyDescent="0.25">
      <c r="B26" s="48"/>
      <c r="C26" s="37"/>
      <c r="D26" s="49"/>
      <c r="K26" s="143" t="s">
        <v>5</v>
      </c>
    </row>
    <row r="27" spans="2:11" s="43" customFormat="1" ht="54.75" thickBot="1" x14ac:dyDescent="0.25">
      <c r="B27" s="63" t="s">
        <v>72</v>
      </c>
      <c r="C27" s="64" t="s">
        <v>110</v>
      </c>
      <c r="D27" s="158" t="s">
        <v>180</v>
      </c>
      <c r="E27" s="267"/>
      <c r="K27" s="143" t="s">
        <v>34</v>
      </c>
    </row>
    <row r="28" spans="2:11" ht="18.75" thickBot="1" x14ac:dyDescent="0.25">
      <c r="B28" s="66" t="s">
        <v>78</v>
      </c>
      <c r="C28" s="67">
        <v>0</v>
      </c>
      <c r="D28" s="62"/>
      <c r="E28" s="267" t="str">
        <f>IF(AND(C28&gt;0, D28=""),"Please ensure that you add further information as you have said it has occurred", IF(AND(C28=0, D28&lt;&gt;""), "Please don't add further information without adding the number of times occured", ""))</f>
        <v/>
      </c>
      <c r="H28" s="35" t="str">
        <f t="shared" ref="H28:H32" si="3">IF(OR(AND(C28&gt;0, D28=""),AND(C28=0, D28&lt;&gt;"")), "INVALID", "VALID")</f>
        <v>VALID</v>
      </c>
      <c r="K28" s="144" t="s">
        <v>35</v>
      </c>
    </row>
    <row r="29" spans="2:11" x14ac:dyDescent="0.25">
      <c r="B29" s="53" t="s">
        <v>3</v>
      </c>
      <c r="C29" s="46">
        <v>0</v>
      </c>
      <c r="D29" s="54"/>
      <c r="E29" s="267" t="str">
        <f>IF(AND(C29&gt;0, D29=""),"Please ensure that you add further information as you have said it has occurred", IF(AND(C29=0, D29&lt;&gt;""), "Please don't add further information without adding the number of times occured", ""))</f>
        <v/>
      </c>
      <c r="H29" s="35" t="str">
        <f t="shared" si="3"/>
        <v>VALID</v>
      </c>
      <c r="K29" s="136" t="s">
        <v>335</v>
      </c>
    </row>
    <row r="30" spans="2:11" x14ac:dyDescent="0.25">
      <c r="B30" s="53" t="s">
        <v>79</v>
      </c>
      <c r="C30" s="46">
        <v>0</v>
      </c>
      <c r="D30" s="54"/>
      <c r="E30" s="267" t="str">
        <f>IF(AND(C30&gt;0, D30=""),"Please ensure that you add further information as you have said it has occurred", IF(AND(C30=0, D30&lt;&gt;""), "Please don't add further information without adding the number of times occured", ""))</f>
        <v/>
      </c>
      <c r="H30" s="35" t="str">
        <f t="shared" si="3"/>
        <v>VALID</v>
      </c>
      <c r="K30" s="136" t="s">
        <v>336</v>
      </c>
    </row>
    <row r="31" spans="2:11" ht="28.5" x14ac:dyDescent="0.2">
      <c r="B31" s="59" t="s">
        <v>92</v>
      </c>
      <c r="C31" s="46">
        <v>0</v>
      </c>
      <c r="D31" s="54"/>
      <c r="E31" s="267" t="str">
        <f>IF(AND(C31&gt;0, D31=""),"Please ensure that you add further information as you have said it has occurred", IF(AND(C31=0, D31&lt;&gt;""), "Please don't add further information without adding the number of times occured", ""))</f>
        <v/>
      </c>
      <c r="H31" s="35" t="str">
        <f t="shared" si="3"/>
        <v>VALID</v>
      </c>
      <c r="K31" s="137" t="s">
        <v>337</v>
      </c>
    </row>
    <row r="32" spans="2:11" ht="18.75" thickBot="1" x14ac:dyDescent="0.3">
      <c r="B32" s="209" t="s">
        <v>117</v>
      </c>
      <c r="C32" s="57">
        <v>0</v>
      </c>
      <c r="D32" s="58"/>
      <c r="E32" s="267" t="str">
        <f>IF(AND(C32&gt;0, D32=""),"Please ensure that you add further information as you have said it has occurred", IF(AND(C32=0, D32&lt;&gt;""), "Please don't add further information without adding the number of times occured", ""))</f>
        <v/>
      </c>
      <c r="H32" s="35" t="str">
        <f t="shared" si="3"/>
        <v>VALID</v>
      </c>
      <c r="K32" s="145" t="s">
        <v>338</v>
      </c>
    </row>
    <row r="33" spans="2:11" ht="18.75" thickBot="1" x14ac:dyDescent="0.3">
      <c r="B33" s="48"/>
      <c r="C33" s="37"/>
      <c r="D33" s="49"/>
      <c r="K33" s="136" t="s">
        <v>339</v>
      </c>
    </row>
    <row r="34" spans="2:11" ht="54.75" thickBot="1" x14ac:dyDescent="0.25">
      <c r="B34" s="210" t="s">
        <v>74</v>
      </c>
      <c r="C34" s="64" t="s">
        <v>110</v>
      </c>
      <c r="D34" s="158" t="s">
        <v>180</v>
      </c>
      <c r="K34" s="143"/>
    </row>
    <row r="35" spans="2:11" ht="28.5" x14ac:dyDescent="0.2">
      <c r="B35" s="66" t="s">
        <v>83</v>
      </c>
      <c r="C35" s="67">
        <v>0</v>
      </c>
      <c r="D35" s="62"/>
      <c r="E35" s="267" t="str">
        <f t="shared" ref="E35:E40" si="4">IF(AND(C35&gt;0, D35=""),"Please ensure that you add further information as you have said it has occurred", IF(AND(C35=0, D35&lt;&gt;""), "Please don't add further information without adding the number of times occured", ""))</f>
        <v/>
      </c>
      <c r="H35" s="35" t="str">
        <f t="shared" ref="H35:H40" si="5">IF(OR(AND(C35&gt;0, D35=""),AND(C35=0, D35&lt;&gt;"")), "INVALID", "VALID")</f>
        <v>VALID</v>
      </c>
      <c r="K35" s="143"/>
    </row>
    <row r="36" spans="2:11" x14ac:dyDescent="0.25">
      <c r="B36" s="53" t="s">
        <v>81</v>
      </c>
      <c r="C36" s="46">
        <v>0</v>
      </c>
      <c r="D36" s="62"/>
      <c r="E36" s="267" t="str">
        <f t="shared" si="4"/>
        <v/>
      </c>
      <c r="H36" s="35" t="str">
        <f t="shared" si="5"/>
        <v>VALID</v>
      </c>
    </row>
    <row r="37" spans="2:11" ht="28.5" x14ac:dyDescent="0.25">
      <c r="B37" s="53" t="s">
        <v>324</v>
      </c>
      <c r="C37" s="46">
        <v>0</v>
      </c>
      <c r="D37" s="54"/>
      <c r="E37" s="267" t="str">
        <f t="shared" si="4"/>
        <v/>
      </c>
      <c r="H37" s="35" t="str">
        <f t="shared" si="5"/>
        <v>VALID</v>
      </c>
    </row>
    <row r="38" spans="2:11" ht="28.5" x14ac:dyDescent="0.25">
      <c r="B38" s="53" t="s">
        <v>86</v>
      </c>
      <c r="C38" s="46">
        <v>0</v>
      </c>
      <c r="D38" s="54"/>
      <c r="E38" s="267" t="str">
        <f t="shared" si="4"/>
        <v/>
      </c>
      <c r="H38" s="35" t="str">
        <f t="shared" si="5"/>
        <v>VALID</v>
      </c>
    </row>
    <row r="39" spans="2:11" x14ac:dyDescent="0.25">
      <c r="B39" s="53" t="s">
        <v>80</v>
      </c>
      <c r="C39" s="46">
        <v>0</v>
      </c>
      <c r="D39" s="54"/>
      <c r="E39" s="267" t="str">
        <f t="shared" si="4"/>
        <v/>
      </c>
      <c r="H39" s="35" t="str">
        <f t="shared" si="5"/>
        <v>VALID</v>
      </c>
    </row>
    <row r="40" spans="2:11" ht="18.75" thickBot="1" x14ac:dyDescent="0.3">
      <c r="B40" s="209" t="s">
        <v>4</v>
      </c>
      <c r="C40" s="57">
        <v>0</v>
      </c>
      <c r="D40" s="58"/>
      <c r="E40" s="267" t="str">
        <f t="shared" si="4"/>
        <v/>
      </c>
      <c r="H40" s="35" t="str">
        <f t="shared" si="5"/>
        <v>VALID</v>
      </c>
    </row>
    <row r="41" spans="2:11" ht="18.75" thickBot="1" x14ac:dyDescent="0.3">
      <c r="B41" s="48"/>
      <c r="C41" s="37"/>
      <c r="D41" s="49"/>
    </row>
    <row r="42" spans="2:11" s="43" customFormat="1" ht="54.75" thickBot="1" x14ac:dyDescent="0.25">
      <c r="B42" s="210" t="s">
        <v>71</v>
      </c>
      <c r="C42" s="64" t="s">
        <v>110</v>
      </c>
      <c r="D42" s="158" t="s">
        <v>180</v>
      </c>
      <c r="E42" s="267"/>
    </row>
    <row r="43" spans="2:11" x14ac:dyDescent="0.25">
      <c r="B43" s="211" t="s">
        <v>5</v>
      </c>
      <c r="C43" s="61">
        <v>0</v>
      </c>
      <c r="D43" s="62"/>
      <c r="E43" s="267" t="str">
        <f t="shared" ref="E43:E50" si="6">IF(AND(C43&gt;0, D43=""),"Please ensure that you add further information as you have said it has occurred", IF(AND(C43=0, D43&lt;&gt;""), "Please don't add further information without adding the number of times occured", ""))</f>
        <v/>
      </c>
      <c r="H43" s="35" t="str">
        <f t="shared" ref="H43:H50" si="7">IF(OR(AND(C43&gt;0, D43=""),AND(C43=0, D43&lt;&gt;"")), "INVALID", "VALID")</f>
        <v>VALID</v>
      </c>
    </row>
    <row r="44" spans="2:11" x14ac:dyDescent="0.25">
      <c r="B44" s="212" t="s">
        <v>34</v>
      </c>
      <c r="C44" s="47">
        <v>0</v>
      </c>
      <c r="D44" s="54"/>
      <c r="E44" s="267" t="str">
        <f t="shared" si="6"/>
        <v/>
      </c>
      <c r="H44" s="35" t="str">
        <f t="shared" si="7"/>
        <v>VALID</v>
      </c>
    </row>
    <row r="45" spans="2:11" x14ac:dyDescent="0.25">
      <c r="B45" s="212" t="s">
        <v>35</v>
      </c>
      <c r="C45" s="47">
        <v>0</v>
      </c>
      <c r="D45" s="54"/>
      <c r="E45" s="267" t="str">
        <f t="shared" si="6"/>
        <v/>
      </c>
      <c r="H45" s="35" t="str">
        <f t="shared" si="7"/>
        <v>VALID</v>
      </c>
    </row>
    <row r="46" spans="2:11" x14ac:dyDescent="0.25">
      <c r="B46" s="212" t="s">
        <v>118</v>
      </c>
      <c r="C46" s="47">
        <v>0</v>
      </c>
      <c r="D46" s="54"/>
      <c r="E46" s="267" t="str">
        <f t="shared" si="6"/>
        <v/>
      </c>
      <c r="H46" s="35" t="str">
        <f t="shared" si="7"/>
        <v>VALID</v>
      </c>
    </row>
    <row r="47" spans="2:11" x14ac:dyDescent="0.25">
      <c r="B47" s="212" t="s">
        <v>119</v>
      </c>
      <c r="C47" s="47">
        <v>0</v>
      </c>
      <c r="D47" s="54"/>
      <c r="E47" s="267" t="str">
        <f t="shared" si="6"/>
        <v/>
      </c>
      <c r="H47" s="35" t="str">
        <f t="shared" si="7"/>
        <v>VALID</v>
      </c>
    </row>
    <row r="48" spans="2:11" x14ac:dyDescent="0.25">
      <c r="B48" s="212" t="s">
        <v>120</v>
      </c>
      <c r="C48" s="47">
        <v>0</v>
      </c>
      <c r="D48" s="54"/>
      <c r="E48" s="267" t="str">
        <f t="shared" si="6"/>
        <v/>
      </c>
      <c r="H48" s="35" t="str">
        <f t="shared" si="7"/>
        <v>VALID</v>
      </c>
    </row>
    <row r="49" spans="2:11" x14ac:dyDescent="0.25">
      <c r="B49" s="212" t="s">
        <v>121</v>
      </c>
      <c r="C49" s="47">
        <v>0</v>
      </c>
      <c r="D49" s="54"/>
      <c r="E49" s="267" t="str">
        <f t="shared" si="6"/>
        <v/>
      </c>
      <c r="H49" s="35" t="str">
        <f t="shared" si="7"/>
        <v>VALID</v>
      </c>
    </row>
    <row r="50" spans="2:11" ht="18.75" thickBot="1" x14ac:dyDescent="0.3">
      <c r="B50" s="213" t="s">
        <v>122</v>
      </c>
      <c r="C50" s="60">
        <v>0</v>
      </c>
      <c r="D50" s="58"/>
      <c r="E50" s="267" t="str">
        <f t="shared" si="6"/>
        <v/>
      </c>
      <c r="H50" s="35" t="str">
        <f t="shared" si="7"/>
        <v>VALID</v>
      </c>
    </row>
    <row r="51" spans="2:11" ht="18.75" thickBot="1" x14ac:dyDescent="0.25">
      <c r="B51" s="48"/>
      <c r="C51" s="37"/>
      <c r="D51" s="49"/>
      <c r="K51" s="137"/>
    </row>
    <row r="52" spans="2:11" ht="54.75" thickBot="1" x14ac:dyDescent="0.3">
      <c r="B52" s="86" t="s">
        <v>157</v>
      </c>
      <c r="C52" s="234" t="s">
        <v>350</v>
      </c>
      <c r="D52" s="86" t="s">
        <v>114</v>
      </c>
    </row>
    <row r="53" spans="2:11" x14ac:dyDescent="0.25">
      <c r="B53" s="235"/>
      <c r="C53" s="226"/>
      <c r="D53" s="236"/>
    </row>
    <row r="54" spans="2:11" x14ac:dyDescent="0.25">
      <c r="B54" s="229"/>
      <c r="C54" s="227"/>
      <c r="D54" s="230"/>
    </row>
    <row r="55" spans="2:11" x14ac:dyDescent="0.25">
      <c r="B55" s="229"/>
      <c r="C55" s="227"/>
      <c r="D55" s="230"/>
    </row>
    <row r="56" spans="2:11" x14ac:dyDescent="0.25">
      <c r="B56" s="229"/>
      <c r="C56" s="227"/>
      <c r="D56" s="230"/>
    </row>
    <row r="57" spans="2:11" x14ac:dyDescent="0.25">
      <c r="B57" s="229"/>
      <c r="C57" s="227"/>
      <c r="D57" s="230"/>
    </row>
    <row r="58" spans="2:11" x14ac:dyDescent="0.25">
      <c r="B58" s="229"/>
      <c r="C58" s="227"/>
      <c r="D58" s="230"/>
    </row>
    <row r="59" spans="2:11" x14ac:dyDescent="0.25">
      <c r="B59" s="229"/>
      <c r="C59" s="227"/>
      <c r="D59" s="230"/>
    </row>
    <row r="60" spans="2:11" x14ac:dyDescent="0.25">
      <c r="B60" s="229"/>
      <c r="C60" s="227"/>
      <c r="D60" s="230"/>
    </row>
    <row r="61" spans="2:11" x14ac:dyDescent="0.25">
      <c r="B61" s="229"/>
      <c r="C61" s="227"/>
      <c r="D61" s="230"/>
    </row>
    <row r="62" spans="2:11" x14ac:dyDescent="0.25">
      <c r="B62" s="229"/>
      <c r="C62" s="227"/>
      <c r="D62" s="230"/>
    </row>
    <row r="63" spans="2:11" x14ac:dyDescent="0.25">
      <c r="B63" s="229"/>
      <c r="C63" s="227"/>
      <c r="D63" s="230"/>
    </row>
    <row r="64" spans="2:11" x14ac:dyDescent="0.25">
      <c r="B64" s="229"/>
      <c r="C64" s="227"/>
      <c r="D64" s="230"/>
    </row>
    <row r="65" spans="2:4" x14ac:dyDescent="0.25">
      <c r="B65" s="229"/>
      <c r="C65" s="227"/>
      <c r="D65" s="230"/>
    </row>
    <row r="66" spans="2:4" x14ac:dyDescent="0.25">
      <c r="B66" s="229"/>
      <c r="C66" s="227"/>
      <c r="D66" s="230"/>
    </row>
    <row r="67" spans="2:4" x14ac:dyDescent="0.25">
      <c r="B67" s="229"/>
      <c r="C67" s="227"/>
      <c r="D67" s="230"/>
    </row>
    <row r="68" spans="2:4" x14ac:dyDescent="0.25">
      <c r="B68" s="229"/>
      <c r="C68" s="227"/>
      <c r="D68" s="230"/>
    </row>
    <row r="69" spans="2:4" x14ac:dyDescent="0.25">
      <c r="B69" s="229"/>
      <c r="C69" s="227"/>
      <c r="D69" s="230"/>
    </row>
    <row r="70" spans="2:4" x14ac:dyDescent="0.25">
      <c r="B70" s="229"/>
      <c r="C70" s="227"/>
      <c r="D70" s="230"/>
    </row>
    <row r="71" spans="2:4" x14ac:dyDescent="0.25">
      <c r="B71" s="229"/>
      <c r="C71" s="228"/>
      <c r="D71" s="231"/>
    </row>
    <row r="72" spans="2:4" x14ac:dyDescent="0.25">
      <c r="B72" s="229"/>
      <c r="C72" s="228"/>
      <c r="D72" s="231"/>
    </row>
    <row r="73" spans="2:4" ht="18.75" thickBot="1" x14ac:dyDescent="0.3">
      <c r="B73" s="237"/>
      <c r="C73" s="232"/>
      <c r="D73" s="233"/>
    </row>
  </sheetData>
  <sheetProtection algorithmName="SHA-512" hashValue="jzv0mEoqH74yyeD2FtsP5VmKmK23KmMOgjwys7eKIiNsOLhPCF6XB8UU1mXL6hCQQyHqRzp5tQZ/H5rxFSHzVg==" saltValue="FtSVm0b/Um9DF8WWUzeDOg==" spinCount="100000" sheet="1" objects="1" scenarios="1"/>
  <mergeCells count="1">
    <mergeCell ref="B5:D5"/>
  </mergeCells>
  <dataValidations count="3">
    <dataValidation type="whole" allowBlank="1" showInputMessage="1" showErrorMessage="1" errorTitle="Whole number only" error="Please enter a whole number only in this cell" sqref="C20:C25 C28:C32 C35:C40 C43:C50 C13:C17">
      <formula1>0</formula1>
      <formula2>1E+25</formula2>
    </dataValidation>
    <dataValidation type="list" allowBlank="1" showInputMessage="1" showErrorMessage="1" errorTitle="Whole number only" error="Please enter a whole number only in this cell" sqref="C8:C10">
      <formula1>"Yes, No"</formula1>
    </dataValidation>
    <dataValidation type="list" allowBlank="1" showInputMessage="1" showErrorMessage="1" sqref="B53:B73">
      <formula1>$K$1:$K$33</formula1>
    </dataValidation>
  </dataValidations>
  <pageMargins left="0.25" right="0.25" top="0.75" bottom="0.75" header="0.3" footer="0.3"/>
  <pageSetup paperSize="9" scale="5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F55"/>
  <sheetViews>
    <sheetView showGridLines="0" showRowColHeaders="0" zoomScale="85" zoomScaleNormal="85" workbookViewId="0">
      <selection activeCell="C5" sqref="C5"/>
    </sheetView>
  </sheetViews>
  <sheetFormatPr defaultColWidth="9" defaultRowHeight="14.25" x14ac:dyDescent="0.2"/>
  <cols>
    <col min="1" max="1" width="7.625" style="35" customWidth="1"/>
    <col min="2" max="2" width="81.625" style="35" customWidth="1"/>
    <col min="3" max="6" width="30.625" style="35" customWidth="1"/>
    <col min="7" max="16384" width="9" style="35"/>
  </cols>
  <sheetData>
    <row r="1" spans="1:6" ht="30" customHeight="1" thickBot="1" x14ac:dyDescent="0.25">
      <c r="A1" s="35" t="s">
        <v>348</v>
      </c>
    </row>
    <row r="2" spans="1:6" ht="36.950000000000003" customHeight="1" thickBot="1" x14ac:dyDescent="0.25">
      <c r="B2" s="286" t="s">
        <v>146</v>
      </c>
      <c r="C2" s="287"/>
      <c r="D2" s="288"/>
    </row>
    <row r="3" spans="1:6" ht="15" customHeight="1" thickBot="1" x14ac:dyDescent="0.25">
      <c r="B3" s="76"/>
    </row>
    <row r="4" spans="1:6" s="69" customFormat="1" ht="18.75" customHeight="1" thickBot="1" x14ac:dyDescent="0.25">
      <c r="B4" s="151"/>
      <c r="C4" s="154" t="s">
        <v>39</v>
      </c>
      <c r="D4" s="154" t="s">
        <v>107</v>
      </c>
      <c r="E4" s="35"/>
      <c r="F4" s="35"/>
    </row>
    <row r="5" spans="1:6" ht="30" customHeight="1" thickBot="1" x14ac:dyDescent="0.25">
      <c r="B5" s="152" t="s">
        <v>106</v>
      </c>
      <c r="C5" s="248"/>
      <c r="D5" s="242">
        <v>0</v>
      </c>
    </row>
    <row r="6" spans="1:6" ht="30" customHeight="1" thickBot="1" x14ac:dyDescent="0.25">
      <c r="B6" s="153" t="s">
        <v>176</v>
      </c>
      <c r="C6" s="156"/>
      <c r="D6" s="249">
        <v>0</v>
      </c>
    </row>
    <row r="7" spans="1:6" s="217" customFormat="1" ht="30" customHeight="1" thickBot="1" x14ac:dyDescent="0.25">
      <c r="B7" s="214"/>
      <c r="C7" s="215"/>
      <c r="D7" s="216"/>
    </row>
    <row r="8" spans="1:6" ht="30" customHeight="1" thickBot="1" x14ac:dyDescent="0.25">
      <c r="B8" s="39"/>
      <c r="C8" s="284" t="s">
        <v>132</v>
      </c>
      <c r="D8" s="285"/>
      <c r="E8" s="284" t="s">
        <v>133</v>
      </c>
      <c r="F8" s="285"/>
    </row>
    <row r="9" spans="1:6" ht="30" customHeight="1" thickBot="1" x14ac:dyDescent="0.25">
      <c r="B9" s="39"/>
      <c r="C9" s="155" t="s">
        <v>61</v>
      </c>
      <c r="D9" s="190">
        <f>SUM(D11:D55)</f>
        <v>0</v>
      </c>
      <c r="E9" s="155" t="s">
        <v>61</v>
      </c>
      <c r="F9" s="190">
        <f>SUM(F11:F55)</f>
        <v>0</v>
      </c>
    </row>
    <row r="10" spans="1:6" ht="43.5" thickBot="1" x14ac:dyDescent="0.25">
      <c r="B10" s="71" t="s">
        <v>131</v>
      </c>
      <c r="C10" s="157" t="s">
        <v>178</v>
      </c>
      <c r="D10" s="157" t="s">
        <v>58</v>
      </c>
      <c r="E10" s="157" t="s">
        <v>179</v>
      </c>
      <c r="F10" s="157" t="s">
        <v>177</v>
      </c>
    </row>
    <row r="11" spans="1:6" ht="15" customHeight="1" x14ac:dyDescent="0.2">
      <c r="B11" s="239"/>
      <c r="C11" s="240"/>
      <c r="D11" s="241">
        <v>0</v>
      </c>
      <c r="E11" s="240"/>
      <c r="F11" s="242">
        <v>0</v>
      </c>
    </row>
    <row r="12" spans="1:6" ht="15" customHeight="1" x14ac:dyDescent="0.2">
      <c r="B12" s="243"/>
      <c r="C12" s="240"/>
      <c r="D12" s="241">
        <v>0</v>
      </c>
      <c r="E12" s="240"/>
      <c r="F12" s="242">
        <v>0</v>
      </c>
    </row>
    <row r="13" spans="1:6" ht="15" customHeight="1" x14ac:dyDescent="0.2">
      <c r="B13" s="243"/>
      <c r="C13" s="240"/>
      <c r="D13" s="241">
        <v>0</v>
      </c>
      <c r="E13" s="240"/>
      <c r="F13" s="242">
        <v>0</v>
      </c>
    </row>
    <row r="14" spans="1:6" ht="15" customHeight="1" x14ac:dyDescent="0.2">
      <c r="B14" s="243"/>
      <c r="C14" s="240"/>
      <c r="D14" s="241">
        <v>0</v>
      </c>
      <c r="E14" s="240"/>
      <c r="F14" s="242">
        <v>0</v>
      </c>
    </row>
    <row r="15" spans="1:6" ht="15" customHeight="1" x14ac:dyDescent="0.2">
      <c r="B15" s="243"/>
      <c r="C15" s="240"/>
      <c r="D15" s="241">
        <v>0</v>
      </c>
      <c r="E15" s="240"/>
      <c r="F15" s="242">
        <v>0</v>
      </c>
    </row>
    <row r="16" spans="1:6" ht="15" customHeight="1" x14ac:dyDescent="0.2">
      <c r="B16" s="243"/>
      <c r="C16" s="240"/>
      <c r="D16" s="241">
        <v>0</v>
      </c>
      <c r="E16" s="240"/>
      <c r="F16" s="242">
        <v>0</v>
      </c>
    </row>
    <row r="17" spans="2:6" ht="15" customHeight="1" x14ac:dyDescent="0.2">
      <c r="B17" s="243"/>
      <c r="C17" s="240"/>
      <c r="D17" s="241">
        <v>0</v>
      </c>
      <c r="E17" s="240"/>
      <c r="F17" s="242">
        <v>0</v>
      </c>
    </row>
    <row r="18" spans="2:6" ht="15" customHeight="1" x14ac:dyDescent="0.2">
      <c r="B18" s="243"/>
      <c r="C18" s="240"/>
      <c r="D18" s="241">
        <v>0</v>
      </c>
      <c r="E18" s="240"/>
      <c r="F18" s="242">
        <v>0</v>
      </c>
    </row>
    <row r="19" spans="2:6" ht="15" customHeight="1" x14ac:dyDescent="0.2">
      <c r="B19" s="243"/>
      <c r="C19" s="240"/>
      <c r="D19" s="241">
        <v>0</v>
      </c>
      <c r="E19" s="240"/>
      <c r="F19" s="242">
        <v>0</v>
      </c>
    </row>
    <row r="20" spans="2:6" ht="15" customHeight="1" x14ac:dyDescent="0.2">
      <c r="B20" s="243"/>
      <c r="C20" s="240"/>
      <c r="D20" s="241">
        <v>0</v>
      </c>
      <c r="E20" s="240"/>
      <c r="F20" s="242">
        <v>0</v>
      </c>
    </row>
    <row r="21" spans="2:6" ht="15" customHeight="1" x14ac:dyDescent="0.2">
      <c r="B21" s="243"/>
      <c r="C21" s="240"/>
      <c r="D21" s="241">
        <v>0</v>
      </c>
      <c r="E21" s="240"/>
      <c r="F21" s="242">
        <v>0</v>
      </c>
    </row>
    <row r="22" spans="2:6" ht="15" customHeight="1" x14ac:dyDescent="0.2">
      <c r="B22" s="243"/>
      <c r="C22" s="240"/>
      <c r="D22" s="241">
        <v>0</v>
      </c>
      <c r="E22" s="240"/>
      <c r="F22" s="242">
        <v>0</v>
      </c>
    </row>
    <row r="23" spans="2:6" ht="15" customHeight="1" x14ac:dyDescent="0.2">
      <c r="B23" s="243"/>
      <c r="C23" s="240"/>
      <c r="D23" s="241">
        <v>0</v>
      </c>
      <c r="E23" s="240"/>
      <c r="F23" s="242">
        <v>0</v>
      </c>
    </row>
    <row r="24" spans="2:6" ht="15" customHeight="1" x14ac:dyDescent="0.2">
      <c r="B24" s="243"/>
      <c r="C24" s="240"/>
      <c r="D24" s="241">
        <v>0</v>
      </c>
      <c r="E24" s="240"/>
      <c r="F24" s="242">
        <v>0</v>
      </c>
    </row>
    <row r="25" spans="2:6" ht="15" customHeight="1" x14ac:dyDescent="0.2">
      <c r="B25" s="243"/>
      <c r="C25" s="240"/>
      <c r="D25" s="241">
        <v>0</v>
      </c>
      <c r="E25" s="240"/>
      <c r="F25" s="242">
        <v>0</v>
      </c>
    </row>
    <row r="26" spans="2:6" ht="15" customHeight="1" x14ac:dyDescent="0.2">
      <c r="B26" s="243"/>
      <c r="C26" s="240"/>
      <c r="D26" s="241">
        <v>0</v>
      </c>
      <c r="E26" s="240"/>
      <c r="F26" s="242">
        <v>0</v>
      </c>
    </row>
    <row r="27" spans="2:6" ht="15" customHeight="1" x14ac:dyDescent="0.2">
      <c r="B27" s="243"/>
      <c r="C27" s="240"/>
      <c r="D27" s="241">
        <v>0</v>
      </c>
      <c r="E27" s="240"/>
      <c r="F27" s="242">
        <v>0</v>
      </c>
    </row>
    <row r="28" spans="2:6" ht="15" customHeight="1" x14ac:dyDescent="0.2">
      <c r="B28" s="243"/>
      <c r="C28" s="240"/>
      <c r="D28" s="241">
        <v>0</v>
      </c>
      <c r="E28" s="240"/>
      <c r="F28" s="242">
        <v>0</v>
      </c>
    </row>
    <row r="29" spans="2:6" ht="15" customHeight="1" x14ac:dyDescent="0.2">
      <c r="B29" s="243"/>
      <c r="C29" s="240"/>
      <c r="D29" s="241">
        <v>0</v>
      </c>
      <c r="E29" s="240"/>
      <c r="F29" s="242">
        <v>0</v>
      </c>
    </row>
    <row r="30" spans="2:6" ht="15" customHeight="1" x14ac:dyDescent="0.2">
      <c r="B30" s="243"/>
      <c r="C30" s="240"/>
      <c r="D30" s="241">
        <v>0</v>
      </c>
      <c r="E30" s="240"/>
      <c r="F30" s="242">
        <v>0</v>
      </c>
    </row>
    <row r="31" spans="2:6" ht="15" customHeight="1" x14ac:dyDescent="0.2">
      <c r="B31" s="243"/>
      <c r="C31" s="240"/>
      <c r="D31" s="241">
        <v>0</v>
      </c>
      <c r="E31" s="240"/>
      <c r="F31" s="242">
        <v>0</v>
      </c>
    </row>
    <row r="32" spans="2:6" ht="15" customHeight="1" x14ac:dyDescent="0.2">
      <c r="B32" s="243"/>
      <c r="C32" s="240"/>
      <c r="D32" s="241">
        <v>0</v>
      </c>
      <c r="E32" s="240"/>
      <c r="F32" s="242">
        <v>0</v>
      </c>
    </row>
    <row r="33" spans="2:6" ht="15" customHeight="1" x14ac:dyDescent="0.2">
      <c r="B33" s="243"/>
      <c r="C33" s="240"/>
      <c r="D33" s="241">
        <v>0</v>
      </c>
      <c r="E33" s="240"/>
      <c r="F33" s="242">
        <v>0</v>
      </c>
    </row>
    <row r="34" spans="2:6" ht="15" customHeight="1" x14ac:dyDescent="0.2">
      <c r="B34" s="243"/>
      <c r="C34" s="240"/>
      <c r="D34" s="241">
        <v>0</v>
      </c>
      <c r="E34" s="240"/>
      <c r="F34" s="242">
        <v>0</v>
      </c>
    </row>
    <row r="35" spans="2:6" ht="15" customHeight="1" x14ac:dyDescent="0.2">
      <c r="B35" s="243"/>
      <c r="C35" s="240"/>
      <c r="D35" s="241">
        <v>0</v>
      </c>
      <c r="E35" s="240"/>
      <c r="F35" s="242">
        <v>0</v>
      </c>
    </row>
    <row r="36" spans="2:6" ht="15" customHeight="1" x14ac:dyDescent="0.2">
      <c r="B36" s="243"/>
      <c r="C36" s="240"/>
      <c r="D36" s="241">
        <v>0</v>
      </c>
      <c r="E36" s="240"/>
      <c r="F36" s="242">
        <v>0</v>
      </c>
    </row>
    <row r="37" spans="2:6" ht="15" customHeight="1" x14ac:dyDescent="0.2">
      <c r="B37" s="243"/>
      <c r="C37" s="240"/>
      <c r="D37" s="241">
        <v>0</v>
      </c>
      <c r="E37" s="240"/>
      <c r="F37" s="242">
        <v>0</v>
      </c>
    </row>
    <row r="38" spans="2:6" ht="15" customHeight="1" x14ac:dyDescent="0.2">
      <c r="B38" s="243"/>
      <c r="C38" s="240"/>
      <c r="D38" s="241">
        <v>0</v>
      </c>
      <c r="E38" s="240"/>
      <c r="F38" s="242">
        <v>0</v>
      </c>
    </row>
    <row r="39" spans="2:6" ht="15" customHeight="1" x14ac:dyDescent="0.2">
      <c r="B39" s="243"/>
      <c r="C39" s="240"/>
      <c r="D39" s="241">
        <v>0</v>
      </c>
      <c r="E39" s="240"/>
      <c r="F39" s="242">
        <v>0</v>
      </c>
    </row>
    <row r="40" spans="2:6" ht="15" customHeight="1" x14ac:dyDescent="0.2">
      <c r="B40" s="243"/>
      <c r="C40" s="240"/>
      <c r="D40" s="241">
        <v>0</v>
      </c>
      <c r="E40" s="240"/>
      <c r="F40" s="242">
        <v>0</v>
      </c>
    </row>
    <row r="41" spans="2:6" ht="15" customHeight="1" x14ac:dyDescent="0.2">
      <c r="B41" s="243"/>
      <c r="C41" s="240"/>
      <c r="D41" s="241">
        <v>0</v>
      </c>
      <c r="E41" s="240"/>
      <c r="F41" s="242">
        <v>0</v>
      </c>
    </row>
    <row r="42" spans="2:6" ht="15" customHeight="1" x14ac:dyDescent="0.2">
      <c r="B42" s="243"/>
      <c r="C42" s="240"/>
      <c r="D42" s="241">
        <v>0</v>
      </c>
      <c r="E42" s="240"/>
      <c r="F42" s="242">
        <v>0</v>
      </c>
    </row>
    <row r="43" spans="2:6" ht="15" customHeight="1" x14ac:dyDescent="0.2">
      <c r="B43" s="243"/>
      <c r="C43" s="240"/>
      <c r="D43" s="241">
        <v>0</v>
      </c>
      <c r="E43" s="240"/>
      <c r="F43" s="242">
        <v>0</v>
      </c>
    </row>
    <row r="44" spans="2:6" ht="15" customHeight="1" x14ac:dyDescent="0.2">
      <c r="B44" s="243"/>
      <c r="C44" s="240"/>
      <c r="D44" s="241">
        <v>0</v>
      </c>
      <c r="E44" s="240"/>
      <c r="F44" s="242">
        <v>0</v>
      </c>
    </row>
    <row r="45" spans="2:6" ht="15" customHeight="1" x14ac:dyDescent="0.2">
      <c r="B45" s="243"/>
      <c r="C45" s="240"/>
      <c r="D45" s="241">
        <v>0</v>
      </c>
      <c r="E45" s="240"/>
      <c r="F45" s="242">
        <v>0</v>
      </c>
    </row>
    <row r="46" spans="2:6" ht="15" customHeight="1" x14ac:dyDescent="0.2">
      <c r="B46" s="243"/>
      <c r="C46" s="240"/>
      <c r="D46" s="241">
        <v>0</v>
      </c>
      <c r="E46" s="240"/>
      <c r="F46" s="242">
        <v>0</v>
      </c>
    </row>
    <row r="47" spans="2:6" ht="15" customHeight="1" x14ac:dyDescent="0.2">
      <c r="B47" s="243"/>
      <c r="C47" s="240"/>
      <c r="D47" s="241">
        <v>0</v>
      </c>
      <c r="E47" s="240"/>
      <c r="F47" s="242">
        <v>0</v>
      </c>
    </row>
    <row r="48" spans="2:6" ht="15" customHeight="1" x14ac:dyDescent="0.2">
      <c r="B48" s="243"/>
      <c r="C48" s="240"/>
      <c r="D48" s="241">
        <v>0</v>
      </c>
      <c r="E48" s="240"/>
      <c r="F48" s="242">
        <v>0</v>
      </c>
    </row>
    <row r="49" spans="2:6" ht="15" customHeight="1" x14ac:dyDescent="0.2">
      <c r="B49" s="243"/>
      <c r="C49" s="240"/>
      <c r="D49" s="241">
        <v>0</v>
      </c>
      <c r="E49" s="240"/>
      <c r="F49" s="242">
        <v>0</v>
      </c>
    </row>
    <row r="50" spans="2:6" ht="15" customHeight="1" x14ac:dyDescent="0.2">
      <c r="B50" s="243"/>
      <c r="C50" s="240"/>
      <c r="D50" s="241">
        <v>0</v>
      </c>
      <c r="E50" s="240"/>
      <c r="F50" s="242">
        <v>0</v>
      </c>
    </row>
    <row r="51" spans="2:6" ht="15" customHeight="1" x14ac:dyDescent="0.2">
      <c r="B51" s="243"/>
      <c r="C51" s="240"/>
      <c r="D51" s="241">
        <v>0</v>
      </c>
      <c r="E51" s="240"/>
      <c r="F51" s="242">
        <v>0</v>
      </c>
    </row>
    <row r="52" spans="2:6" ht="15" customHeight="1" x14ac:dyDescent="0.2">
      <c r="B52" s="243"/>
      <c r="C52" s="240"/>
      <c r="D52" s="241">
        <v>0</v>
      </c>
      <c r="E52" s="240"/>
      <c r="F52" s="242">
        <v>0</v>
      </c>
    </row>
    <row r="53" spans="2:6" ht="15" customHeight="1" x14ac:dyDescent="0.2">
      <c r="B53" s="243"/>
      <c r="C53" s="240"/>
      <c r="D53" s="241">
        <v>0</v>
      </c>
      <c r="E53" s="240"/>
      <c r="F53" s="242">
        <v>0</v>
      </c>
    </row>
    <row r="54" spans="2:6" ht="15" customHeight="1" x14ac:dyDescent="0.2">
      <c r="B54" s="243"/>
      <c r="C54" s="240"/>
      <c r="D54" s="241">
        <v>0</v>
      </c>
      <c r="E54" s="240"/>
      <c r="F54" s="242">
        <v>0</v>
      </c>
    </row>
    <row r="55" spans="2:6" ht="15" customHeight="1" thickBot="1" x14ac:dyDescent="0.25">
      <c r="B55" s="244"/>
      <c r="C55" s="245"/>
      <c r="D55" s="246">
        <v>0</v>
      </c>
      <c r="E55" s="245"/>
      <c r="F55" s="247">
        <v>0</v>
      </c>
    </row>
  </sheetData>
  <sheetProtection algorithmName="SHA-512" hashValue="qbr8Gb5gxPaYSKYFx6CDGzZ+WEZbyYpWEQHPfYdJ+5WA4qIvDpqR7/gM63O6FGH63kx47JDPU1T1opm5dwjt1g==" saltValue="VEBQqHclVHc04mbUC45bCw==" spinCount="100000" sheet="1" objects="1" scenarios="1"/>
  <mergeCells count="3">
    <mergeCell ref="E8:F8"/>
    <mergeCell ref="B2:D2"/>
    <mergeCell ref="C8:D8"/>
  </mergeCells>
  <dataValidations count="2">
    <dataValidation type="date" operator="greaterThan" allowBlank="1" showInputMessage="1" showErrorMessage="1" errorTitle="Date Required" error="A date must be input in the format: dd/mm/yyyy_x000a_" sqref="C5:C7">
      <formula1>36526</formula1>
    </dataValidation>
    <dataValidation type="decimal" allowBlank="1" showInputMessage="1" showErrorMessage="1" errorTitle="Positive Number Only" error="Please enter a positive number only in this cell" sqref="E11 D11:D55 F11:F55 C11 D5:D7">
      <formula1>0</formula1>
      <formula2>1E+27</formula2>
    </dataValidation>
  </dataValidations>
  <pageMargins left="0.25" right="0.25" top="0.75" bottom="0.75" header="0.3" footer="0.3"/>
  <pageSetup paperSize="9" scale="6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18"/>
  <sheetViews>
    <sheetView showGridLines="0" showRowColHeaders="0" zoomScale="90" zoomScaleNormal="90" workbookViewId="0">
      <selection activeCell="C3" sqref="C3"/>
    </sheetView>
  </sheetViews>
  <sheetFormatPr defaultColWidth="9" defaultRowHeight="14.25" x14ac:dyDescent="0.2"/>
  <cols>
    <col min="1" max="1" width="7.625" style="35" customWidth="1"/>
    <col min="2" max="2" width="76.125" style="35" customWidth="1"/>
    <col min="3" max="3" width="27.5" style="35" customWidth="1"/>
    <col min="4" max="4" width="83.875" style="35" bestFit="1" customWidth="1"/>
    <col min="5" max="16384" width="9" style="35"/>
  </cols>
  <sheetData>
    <row r="1" spans="1:5" ht="30" customHeight="1" thickBot="1" x14ac:dyDescent="0.25">
      <c r="A1" s="35" t="s">
        <v>348</v>
      </c>
    </row>
    <row r="2" spans="1:5" ht="30" customHeight="1" thickBot="1" x14ac:dyDescent="0.25">
      <c r="B2" s="286" t="s">
        <v>130</v>
      </c>
      <c r="C2" s="288"/>
    </row>
    <row r="3" spans="1:5" ht="15" customHeight="1" x14ac:dyDescent="0.2">
      <c r="B3" s="72" t="s">
        <v>128</v>
      </c>
      <c r="C3" s="242">
        <v>0</v>
      </c>
    </row>
    <row r="4" spans="1:5" ht="15" customHeight="1" x14ac:dyDescent="0.2">
      <c r="B4" s="73" t="s">
        <v>59</v>
      </c>
      <c r="C4" s="242">
        <v>0</v>
      </c>
    </row>
    <row r="5" spans="1:5" ht="15" customHeight="1" x14ac:dyDescent="0.2">
      <c r="B5" s="73" t="s">
        <v>60</v>
      </c>
      <c r="C5" s="242">
        <v>0</v>
      </c>
    </row>
    <row r="6" spans="1:5" s="76" customFormat="1" ht="15" customHeight="1" x14ac:dyDescent="0.2">
      <c r="B6" s="74"/>
      <c r="C6" s="75"/>
    </row>
    <row r="7" spans="1:5" ht="15" customHeight="1" thickBot="1" x14ac:dyDescent="0.25">
      <c r="B7" s="82" t="s">
        <v>127</v>
      </c>
      <c r="C7" s="83">
        <f>C3+C4-C5</f>
        <v>0</v>
      </c>
    </row>
    <row r="8" spans="1:5" ht="30" customHeight="1" thickBot="1" x14ac:dyDescent="0.25"/>
    <row r="9" spans="1:5" ht="30" customHeight="1" thickBot="1" x14ac:dyDescent="0.25">
      <c r="B9" s="286" t="s">
        <v>129</v>
      </c>
      <c r="C9" s="288"/>
    </row>
    <row r="10" spans="1:5" ht="15" customHeight="1" thickBot="1" x14ac:dyDescent="0.25">
      <c r="B10" s="77" t="s">
        <v>87</v>
      </c>
      <c r="C10" s="250">
        <v>0</v>
      </c>
    </row>
    <row r="11" spans="1:5" ht="15" customHeight="1" thickBot="1" x14ac:dyDescent="0.25">
      <c r="B11" s="159"/>
      <c r="C11" s="160"/>
    </row>
    <row r="12" spans="1:5" ht="60" customHeight="1" thickBot="1" x14ac:dyDescent="0.25">
      <c r="B12" s="290" t="s">
        <v>182</v>
      </c>
      <c r="C12" s="291"/>
      <c r="D12" s="292"/>
    </row>
    <row r="13" spans="1:5" ht="30" customHeight="1" thickBot="1" x14ac:dyDescent="0.25">
      <c r="B13" s="286" t="s">
        <v>181</v>
      </c>
      <c r="C13" s="289"/>
      <c r="D13" s="65" t="s">
        <v>123</v>
      </c>
      <c r="E13" s="39"/>
    </row>
    <row r="14" spans="1:5" ht="15" customHeight="1" x14ac:dyDescent="0.2">
      <c r="B14" s="78" t="s">
        <v>143</v>
      </c>
      <c r="C14" s="251">
        <v>0</v>
      </c>
      <c r="D14" s="50" t="s">
        <v>126</v>
      </c>
      <c r="E14" s="39"/>
    </row>
    <row r="15" spans="1:5" ht="15" customHeight="1" x14ac:dyDescent="0.2">
      <c r="B15" s="79" t="s">
        <v>144</v>
      </c>
      <c r="C15" s="251">
        <v>0</v>
      </c>
      <c r="D15" s="51" t="s">
        <v>124</v>
      </c>
      <c r="E15" s="39"/>
    </row>
    <row r="16" spans="1:5" ht="60" customHeight="1" thickBot="1" x14ac:dyDescent="0.25">
      <c r="B16" s="80" t="s">
        <v>145</v>
      </c>
      <c r="C16" s="252"/>
      <c r="D16" s="52" t="s">
        <v>125</v>
      </c>
      <c r="E16" s="39"/>
    </row>
    <row r="17" spans="3:3" x14ac:dyDescent="0.2">
      <c r="C17" s="81" t="str">
        <f>IF(AND(C15&gt;0, C16=""), "Please provide typologies", "")</f>
        <v/>
      </c>
    </row>
    <row r="18" spans="3:3" x14ac:dyDescent="0.2">
      <c r="C18" s="81"/>
    </row>
  </sheetData>
  <sheetProtection algorithmName="SHA-512" hashValue="ofmf/Q2DT5Qf2HHHpasXTyswNEqtX1CUgWcFKLEa3+AbZvhrQNxpsrQYZVgbIn9X2k3iVv6U23uZC08SdOwxag==" saltValue="5tsN73tGszryNgFhrqBTyw==" spinCount="100000" sheet="1" objects="1" scenarios="1"/>
  <mergeCells count="4">
    <mergeCell ref="B9:C9"/>
    <mergeCell ref="B2:C2"/>
    <mergeCell ref="B13:C13"/>
    <mergeCell ref="B12:D12"/>
  </mergeCells>
  <dataValidations count="2">
    <dataValidation type="decimal" allowBlank="1" showInputMessage="1" showErrorMessage="1" errorTitle="Positive Number Only" error="Please enter a positive number only in this cell" sqref="C3:C5 C7">
      <formula1>0</formula1>
      <formula2>1E+27</formula2>
    </dataValidation>
    <dataValidation type="whole" showInputMessage="1" showErrorMessage="1" errorTitle="Whole Number Only" error="Please enter a whole number only in this cell" sqref="C14:C15">
      <formula1>0</formula1>
      <formula2>10000000000000000000</formula2>
    </dataValidation>
  </dataValidations>
  <pageMargins left="0.25" right="0.25" top="0.75" bottom="0.75" header="0.3" footer="0.3"/>
  <pageSetup paperSize="9" scale="6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33"/>
  <sheetViews>
    <sheetView showGridLines="0" showRowColHeaders="0" zoomScale="85" zoomScaleNormal="85" workbookViewId="0">
      <selection activeCell="D5" sqref="D5"/>
    </sheetView>
  </sheetViews>
  <sheetFormatPr defaultColWidth="9" defaultRowHeight="14.25" x14ac:dyDescent="0.2"/>
  <cols>
    <col min="1" max="1" width="7.625" style="35" customWidth="1"/>
    <col min="2" max="2" width="45.5" style="35" customWidth="1"/>
    <col min="3" max="4" width="40.625" style="35" customWidth="1"/>
    <col min="5" max="5" width="17" style="35" customWidth="1"/>
    <col min="6" max="6" width="66.625" style="35" customWidth="1"/>
    <col min="7" max="16384" width="9" style="35"/>
  </cols>
  <sheetData>
    <row r="1" spans="1:6" ht="30" customHeight="1" thickBot="1" x14ac:dyDescent="0.25">
      <c r="A1" s="35" t="s">
        <v>348</v>
      </c>
    </row>
    <row r="2" spans="1:6" s="39" customFormat="1" ht="36.950000000000003" customHeight="1" thickBot="1" x14ac:dyDescent="0.25">
      <c r="B2" s="298" t="s">
        <v>205</v>
      </c>
      <c r="C2" s="299"/>
      <c r="D2" s="299"/>
      <c r="E2" s="299"/>
      <c r="F2" s="300"/>
    </row>
    <row r="3" spans="1:6" s="39" customFormat="1" ht="60" customHeight="1" thickBot="1" x14ac:dyDescent="0.25">
      <c r="B3" s="301" t="s">
        <v>320</v>
      </c>
      <c r="C3" s="302"/>
      <c r="D3" s="302"/>
      <c r="E3" s="302"/>
      <c r="F3" s="303"/>
    </row>
    <row r="4" spans="1:6" s="177" customFormat="1" ht="20.25" customHeight="1" thickBot="1" x14ac:dyDescent="0.25">
      <c r="B4" s="185"/>
      <c r="C4" s="186" t="s">
        <v>7</v>
      </c>
      <c r="D4" s="186" t="s">
        <v>7</v>
      </c>
      <c r="E4" s="304" t="s">
        <v>139</v>
      </c>
      <c r="F4" s="305"/>
    </row>
    <row r="5" spans="1:6" s="44" customFormat="1" ht="15" customHeight="1" x14ac:dyDescent="0.2">
      <c r="B5" s="88" t="s">
        <v>134</v>
      </c>
      <c r="C5" s="89"/>
      <c r="D5" s="206">
        <v>0</v>
      </c>
      <c r="E5" s="297" t="s">
        <v>260</v>
      </c>
      <c r="F5" s="306"/>
    </row>
    <row r="6" spans="1:6" s="44" customFormat="1" ht="15" customHeight="1" x14ac:dyDescent="0.2">
      <c r="B6" s="90"/>
      <c r="C6" s="91"/>
      <c r="D6" s="91"/>
      <c r="E6" s="295"/>
      <c r="F6" s="293"/>
    </row>
    <row r="7" spans="1:6" s="44" customFormat="1" ht="15" customHeight="1" x14ac:dyDescent="0.2">
      <c r="B7" s="90" t="s">
        <v>26</v>
      </c>
      <c r="C7" s="207">
        <v>0</v>
      </c>
      <c r="D7" s="91"/>
      <c r="E7" s="294" t="s">
        <v>259</v>
      </c>
      <c r="F7" s="293"/>
    </row>
    <row r="8" spans="1:6" s="44" customFormat="1" ht="15" customHeight="1" x14ac:dyDescent="0.2">
      <c r="B8" s="90"/>
      <c r="C8" s="91"/>
      <c r="D8" s="91"/>
      <c r="E8" s="295"/>
      <c r="F8" s="293"/>
    </row>
    <row r="9" spans="1:6" s="44" customFormat="1" ht="15" customHeight="1" x14ac:dyDescent="0.2">
      <c r="B9" s="90" t="s">
        <v>27</v>
      </c>
      <c r="C9" s="207">
        <v>0</v>
      </c>
      <c r="D9" s="91"/>
      <c r="E9" s="294" t="s">
        <v>258</v>
      </c>
      <c r="F9" s="293"/>
    </row>
    <row r="10" spans="1:6" s="44" customFormat="1" ht="15" customHeight="1" x14ac:dyDescent="0.2">
      <c r="B10" s="90" t="s">
        <v>56</v>
      </c>
      <c r="C10" s="207">
        <v>0</v>
      </c>
      <c r="D10" s="91"/>
      <c r="E10" s="296"/>
      <c r="F10" s="293"/>
    </row>
    <row r="11" spans="1:6" s="44" customFormat="1" ht="15" customHeight="1" x14ac:dyDescent="0.2">
      <c r="B11" s="90" t="s">
        <v>28</v>
      </c>
      <c r="C11" s="253">
        <f>SUM(C9:C10)</f>
        <v>0</v>
      </c>
      <c r="D11" s="91"/>
      <c r="E11" s="296"/>
      <c r="F11" s="293"/>
    </row>
    <row r="12" spans="1:6" s="44" customFormat="1" ht="15" customHeight="1" x14ac:dyDescent="0.2">
      <c r="B12" s="90"/>
      <c r="C12" s="91"/>
      <c r="D12" s="91"/>
      <c r="E12" s="295"/>
      <c r="F12" s="293"/>
    </row>
    <row r="13" spans="1:6" s="44" customFormat="1" ht="15" customHeight="1" x14ac:dyDescent="0.2">
      <c r="B13" s="90" t="s">
        <v>29</v>
      </c>
      <c r="C13" s="253">
        <f>C11+C7</f>
        <v>0</v>
      </c>
      <c r="D13" s="91"/>
      <c r="E13" s="294" t="s">
        <v>257</v>
      </c>
      <c r="F13" s="293"/>
    </row>
    <row r="14" spans="1:6" s="44" customFormat="1" ht="15" customHeight="1" x14ac:dyDescent="0.2">
      <c r="B14" s="90"/>
      <c r="C14" s="163"/>
      <c r="D14" s="163"/>
      <c r="E14" s="295"/>
      <c r="F14" s="293"/>
    </row>
    <row r="15" spans="1:6" s="44" customFormat="1" ht="30" customHeight="1" x14ac:dyDescent="0.2">
      <c r="B15" s="90" t="s">
        <v>136</v>
      </c>
      <c r="C15" s="169">
        <v>0</v>
      </c>
      <c r="D15" s="91"/>
      <c r="E15" s="294" t="s">
        <v>256</v>
      </c>
      <c r="F15" s="293"/>
    </row>
    <row r="16" spans="1:6" s="44" customFormat="1" ht="15" customHeight="1" x14ac:dyDescent="0.2">
      <c r="B16" s="90"/>
      <c r="C16" s="91"/>
      <c r="D16" s="91"/>
      <c r="E16" s="295"/>
      <c r="F16" s="293"/>
    </row>
    <row r="17" spans="2:6" s="44" customFormat="1" ht="15" customHeight="1" x14ac:dyDescent="0.2">
      <c r="B17" s="90" t="s">
        <v>137</v>
      </c>
      <c r="C17" s="91"/>
      <c r="D17" s="254">
        <f>C13+C15</f>
        <v>0</v>
      </c>
      <c r="E17" s="294" t="s">
        <v>255</v>
      </c>
      <c r="F17" s="293"/>
    </row>
    <row r="18" spans="2:6" s="44" customFormat="1" ht="15" customHeight="1" x14ac:dyDescent="0.2">
      <c r="B18" s="90"/>
      <c r="C18" s="91"/>
      <c r="D18" s="91"/>
      <c r="E18" s="295"/>
      <c r="F18" s="293"/>
    </row>
    <row r="19" spans="2:6" s="44" customFormat="1" ht="15" customHeight="1" x14ac:dyDescent="0.2">
      <c r="B19" s="90" t="s">
        <v>30</v>
      </c>
      <c r="C19" s="91"/>
      <c r="D19" s="254">
        <f>+D5+D17</f>
        <v>0</v>
      </c>
      <c r="E19" s="294" t="s">
        <v>254</v>
      </c>
      <c r="F19" s="293"/>
    </row>
    <row r="20" spans="2:6" s="44" customFormat="1" ht="15" customHeight="1" x14ac:dyDescent="0.2">
      <c r="B20" s="90"/>
      <c r="C20" s="91"/>
      <c r="D20" s="91"/>
      <c r="E20" s="295"/>
      <c r="F20" s="293"/>
    </row>
    <row r="21" spans="2:6" s="44" customFormat="1" ht="15" customHeight="1" x14ac:dyDescent="0.2">
      <c r="B21" s="90" t="s">
        <v>138</v>
      </c>
      <c r="C21" s="91"/>
      <c r="D21" s="169">
        <v>0</v>
      </c>
      <c r="E21" s="294" t="s">
        <v>253</v>
      </c>
      <c r="F21" s="293"/>
    </row>
    <row r="22" spans="2:6" s="44" customFormat="1" x14ac:dyDescent="0.2">
      <c r="B22" s="90"/>
      <c r="C22" s="91"/>
      <c r="D22" s="91"/>
      <c r="E22" s="295"/>
      <c r="F22" s="293"/>
    </row>
    <row r="23" spans="2:6" s="92" customFormat="1" ht="36.950000000000003" customHeight="1" x14ac:dyDescent="0.2">
      <c r="B23" s="180" t="s">
        <v>158</v>
      </c>
      <c r="C23" s="178"/>
      <c r="D23" s="255">
        <f>D19+D21</f>
        <v>0</v>
      </c>
      <c r="E23" s="183" t="s">
        <v>252</v>
      </c>
      <c r="F23" s="204"/>
    </row>
    <row r="24" spans="2:6" s="44" customFormat="1" ht="15" customHeight="1" x14ac:dyDescent="0.2">
      <c r="B24" s="93"/>
      <c r="C24" s="179"/>
      <c r="D24" s="91"/>
      <c r="E24" s="294" t="s">
        <v>251</v>
      </c>
      <c r="F24" s="293"/>
    </row>
    <row r="25" spans="2:6" s="44" customFormat="1" ht="15" customHeight="1" x14ac:dyDescent="0.2">
      <c r="B25" s="93" t="s">
        <v>31</v>
      </c>
      <c r="C25" s="94"/>
      <c r="D25" s="169">
        <v>0</v>
      </c>
      <c r="E25" s="296"/>
      <c r="F25" s="293"/>
    </row>
    <row r="26" spans="2:6" s="44" customFormat="1" ht="31.5" customHeight="1" x14ac:dyDescent="0.2">
      <c r="B26" s="93" t="s">
        <v>135</v>
      </c>
      <c r="C26" s="94"/>
      <c r="D26" s="169">
        <v>0</v>
      </c>
      <c r="E26" s="296"/>
      <c r="F26" s="293"/>
    </row>
    <row r="27" spans="2:6" s="44" customFormat="1" ht="15" customHeight="1" x14ac:dyDescent="0.2">
      <c r="B27" s="93" t="s">
        <v>32</v>
      </c>
      <c r="C27" s="94"/>
      <c r="D27" s="169">
        <v>0</v>
      </c>
      <c r="E27" s="295"/>
      <c r="F27" s="293"/>
    </row>
    <row r="28" spans="2:6" s="92" customFormat="1" ht="36.950000000000003" customHeight="1" thickBot="1" x14ac:dyDescent="0.25">
      <c r="B28" s="181" t="s">
        <v>33</v>
      </c>
      <c r="C28" s="182"/>
      <c r="D28" s="256">
        <f>SUM(D25:D27)</f>
        <v>0</v>
      </c>
      <c r="E28" s="184" t="s">
        <v>261</v>
      </c>
      <c r="F28" s="205"/>
    </row>
    <row r="29" spans="2:6" s="39" customFormat="1" ht="12.75" x14ac:dyDescent="0.2">
      <c r="B29" s="95"/>
      <c r="C29" s="96"/>
      <c r="D29" s="97"/>
      <c r="E29" s="98"/>
    </row>
    <row r="30" spans="2:6" x14ac:dyDescent="0.2">
      <c r="C30" s="70"/>
      <c r="D30" s="70"/>
      <c r="E30" s="70"/>
    </row>
    <row r="31" spans="2:6" x14ac:dyDescent="0.2">
      <c r="C31" s="70"/>
      <c r="D31" s="70"/>
      <c r="E31" s="70"/>
    </row>
    <row r="32" spans="2:6" x14ac:dyDescent="0.2">
      <c r="C32" s="70"/>
      <c r="D32" s="70"/>
      <c r="E32" s="70"/>
    </row>
    <row r="33" spans="3:5" x14ac:dyDescent="0.2">
      <c r="C33" s="70"/>
      <c r="D33" s="70"/>
      <c r="E33" s="70"/>
    </row>
  </sheetData>
  <sheetProtection algorithmName="SHA-512" hashValue="NJgrjqbP/CXr7Ykxll4f8bwqK95Ub/o+eiQqT8HzrcNnhWmtbBMl81ArsbIdCVVWjjy+k6dH1o0EHKi8VkHIuw==" saltValue="DN/AySI8yvKZ9Yv923ERIw==" spinCount="100000" sheet="1" objects="1" scenarios="1"/>
  <mergeCells count="21">
    <mergeCell ref="E5:E6"/>
    <mergeCell ref="E7:E8"/>
    <mergeCell ref="E9:E12"/>
    <mergeCell ref="E13:E14"/>
    <mergeCell ref="B2:F2"/>
    <mergeCell ref="B3:F3"/>
    <mergeCell ref="E4:F4"/>
    <mergeCell ref="F5:F6"/>
    <mergeCell ref="F7:F8"/>
    <mergeCell ref="F9:F12"/>
    <mergeCell ref="F13:F14"/>
    <mergeCell ref="E15:E16"/>
    <mergeCell ref="E17:E18"/>
    <mergeCell ref="E19:E20"/>
    <mergeCell ref="E21:E22"/>
    <mergeCell ref="E24:E27"/>
    <mergeCell ref="F15:F16"/>
    <mergeCell ref="F17:F18"/>
    <mergeCell ref="F19:F20"/>
    <mergeCell ref="F21:F22"/>
    <mergeCell ref="F24:F27"/>
  </mergeCells>
  <dataValidations count="4">
    <dataValidation type="decimal" showInputMessage="1" showErrorMessage="1" errorTitle="Positive Number Only" error="Please enter a positive number only in this cell" sqref="D5 C7 C10">
      <formula1>0</formula1>
      <formula2>1E+27</formula2>
    </dataValidation>
    <dataValidation type="decimal" showInputMessage="1" showErrorMessage="1" errorTitle="Negative Number Only" error="Please enter a negative number only in this cell" sqref="C15 D21">
      <formula1>-1E+33</formula1>
      <formula2>0</formula2>
    </dataValidation>
    <dataValidation type="decimal" showInputMessage="1" showErrorMessage="1" errorTitle="Number Only" error="Please enter a number only in this cell" sqref="C9">
      <formula1>-1E+33</formula1>
      <formula2>1E+27</formula2>
    </dataValidation>
    <dataValidation type="decimal" showInputMessage="1" showErrorMessage="1" errorTitle="Number only" error="Please enter a number only in this cell" sqref="D25:D27">
      <formula1>-1E+36</formula1>
      <formula2>1E+27</formula2>
    </dataValidation>
  </dataValidations>
  <pageMargins left="0.25" right="0.25" top="0.75" bottom="0.75" header="0.3" footer="0.3"/>
  <pageSetup paperSize="9" scale="9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G250"/>
  <sheetViews>
    <sheetView showGridLines="0" showRowColHeaders="0" zoomScale="85" zoomScaleNormal="85" workbookViewId="0">
      <selection activeCell="C7" sqref="C7"/>
    </sheetView>
  </sheetViews>
  <sheetFormatPr defaultColWidth="9" defaultRowHeight="14.25" x14ac:dyDescent="0.2"/>
  <cols>
    <col min="1" max="1" width="7.625" style="35" customWidth="1"/>
    <col min="2" max="2" width="42.375" style="35" customWidth="1"/>
    <col min="3" max="5" width="30.625" style="35" customWidth="1"/>
    <col min="6" max="6" width="89" style="35" customWidth="1"/>
    <col min="7" max="7" width="9" style="35" customWidth="1"/>
    <col min="8" max="16384" width="9" style="35"/>
  </cols>
  <sheetData>
    <row r="1" spans="1:6" ht="30" customHeight="1" thickBot="1" x14ac:dyDescent="0.25">
      <c r="A1" s="35" t="s">
        <v>348</v>
      </c>
    </row>
    <row r="2" spans="1:6" s="87" customFormat="1" ht="30" customHeight="1" thickBot="1" x14ac:dyDescent="0.25">
      <c r="B2" s="290" t="s">
        <v>206</v>
      </c>
      <c r="C2" s="291"/>
      <c r="D2" s="291"/>
      <c r="E2" s="291"/>
      <c r="F2" s="292"/>
    </row>
    <row r="3" spans="1:6" s="99" customFormat="1" ht="60" customHeight="1" thickBot="1" x14ac:dyDescent="0.25">
      <c r="B3" s="307" t="s">
        <v>164</v>
      </c>
      <c r="C3" s="308"/>
      <c r="D3" s="308"/>
      <c r="E3" s="308"/>
      <c r="F3" s="309"/>
    </row>
    <row r="4" spans="1:6" s="41" customFormat="1" ht="24.95" customHeight="1" thickBot="1" x14ac:dyDescent="0.25">
      <c r="B4" s="100" t="s">
        <v>6</v>
      </c>
      <c r="C4" s="101"/>
      <c r="D4" s="101"/>
      <c r="E4" s="101"/>
      <c r="F4" s="102"/>
    </row>
    <row r="5" spans="1:6" s="41" customFormat="1" ht="21.75" customHeight="1" x14ac:dyDescent="0.2">
      <c r="B5" s="103"/>
      <c r="C5" s="104" t="s">
        <v>7</v>
      </c>
      <c r="D5" s="104" t="s">
        <v>7</v>
      </c>
      <c r="E5" s="104" t="s">
        <v>7</v>
      </c>
      <c r="F5" s="105"/>
    </row>
    <row r="6" spans="1:6" s="39" customFormat="1" ht="45" customHeight="1" x14ac:dyDescent="0.2">
      <c r="B6" s="106" t="s">
        <v>8</v>
      </c>
      <c r="C6" s="107" t="s">
        <v>9</v>
      </c>
      <c r="D6" s="107" t="s">
        <v>55</v>
      </c>
      <c r="E6" s="107" t="s">
        <v>10</v>
      </c>
      <c r="F6" s="108" t="s">
        <v>139</v>
      </c>
    </row>
    <row r="7" spans="1:6" s="39" customFormat="1" x14ac:dyDescent="0.2">
      <c r="B7" s="109" t="s">
        <v>40</v>
      </c>
      <c r="C7" s="207">
        <v>0</v>
      </c>
      <c r="D7" s="207">
        <v>0</v>
      </c>
      <c r="E7" s="207">
        <v>0</v>
      </c>
      <c r="F7" s="3"/>
    </row>
    <row r="8" spans="1:6" s="39" customFormat="1" x14ac:dyDescent="0.2">
      <c r="B8" s="109" t="s">
        <v>41</v>
      </c>
      <c r="C8" s="207">
        <v>0</v>
      </c>
      <c r="D8" s="207">
        <v>0</v>
      </c>
      <c r="E8" s="207">
        <v>0</v>
      </c>
      <c r="F8" s="3"/>
    </row>
    <row r="9" spans="1:6" s="39" customFormat="1" x14ac:dyDescent="0.2">
      <c r="B9" s="109" t="s">
        <v>42</v>
      </c>
      <c r="C9" s="207">
        <v>0</v>
      </c>
      <c r="D9" s="207">
        <v>0</v>
      </c>
      <c r="E9" s="207">
        <v>0</v>
      </c>
      <c r="F9" s="3"/>
    </row>
    <row r="10" spans="1:6" s="39" customFormat="1" x14ac:dyDescent="0.2">
      <c r="B10" s="109" t="s">
        <v>66</v>
      </c>
      <c r="C10" s="207">
        <v>0</v>
      </c>
      <c r="D10" s="207">
        <v>0</v>
      </c>
      <c r="E10" s="207">
        <v>0</v>
      </c>
      <c r="F10" s="3"/>
    </row>
    <row r="11" spans="1:6" s="39" customFormat="1" x14ac:dyDescent="0.2">
      <c r="B11" s="109" t="s">
        <v>358</v>
      </c>
      <c r="C11" s="207">
        <v>0</v>
      </c>
      <c r="D11" s="207">
        <v>0</v>
      </c>
      <c r="E11" s="207">
        <v>0</v>
      </c>
      <c r="F11" s="3"/>
    </row>
    <row r="12" spans="1:6" s="39" customFormat="1" x14ac:dyDescent="0.2">
      <c r="B12" s="109" t="s">
        <v>43</v>
      </c>
      <c r="C12" s="207">
        <v>0</v>
      </c>
      <c r="D12" s="207">
        <v>0</v>
      </c>
      <c r="E12" s="207">
        <v>0</v>
      </c>
      <c r="F12" s="3"/>
    </row>
    <row r="13" spans="1:6" s="39" customFormat="1" x14ac:dyDescent="0.2">
      <c r="B13" s="109" t="s">
        <v>44</v>
      </c>
      <c r="C13" s="207">
        <v>0</v>
      </c>
      <c r="D13" s="207">
        <v>0</v>
      </c>
      <c r="E13" s="207">
        <v>0</v>
      </c>
      <c r="F13" s="3"/>
    </row>
    <row r="14" spans="1:6" s="39" customFormat="1" x14ac:dyDescent="0.2">
      <c r="B14" s="109" t="s">
        <v>45</v>
      </c>
      <c r="C14" s="207">
        <v>0</v>
      </c>
      <c r="D14" s="207">
        <v>0</v>
      </c>
      <c r="E14" s="207">
        <v>0</v>
      </c>
      <c r="F14" s="3"/>
    </row>
    <row r="15" spans="1:6" s="39" customFormat="1" x14ac:dyDescent="0.2">
      <c r="B15" s="109" t="s">
        <v>359</v>
      </c>
      <c r="C15" s="207">
        <v>0</v>
      </c>
      <c r="D15" s="207">
        <v>0</v>
      </c>
      <c r="E15" s="207">
        <v>0</v>
      </c>
      <c r="F15" s="3"/>
    </row>
    <row r="16" spans="1:6" s="39" customFormat="1" x14ac:dyDescent="0.2">
      <c r="B16" s="109" t="s">
        <v>46</v>
      </c>
      <c r="C16" s="207">
        <v>0</v>
      </c>
      <c r="D16" s="207">
        <v>0</v>
      </c>
      <c r="E16" s="207">
        <v>0</v>
      </c>
      <c r="F16" s="3"/>
    </row>
    <row r="17" spans="2:7" s="39" customFormat="1" x14ac:dyDescent="0.2">
      <c r="B17" s="109" t="s">
        <v>47</v>
      </c>
      <c r="C17" s="207">
        <v>0</v>
      </c>
      <c r="D17" s="207">
        <v>0</v>
      </c>
      <c r="E17" s="207">
        <v>0</v>
      </c>
      <c r="F17" s="3"/>
    </row>
    <row r="18" spans="2:7" s="39" customFormat="1" x14ac:dyDescent="0.2">
      <c r="B18" s="109" t="s">
        <v>48</v>
      </c>
      <c r="C18" s="207">
        <v>0</v>
      </c>
      <c r="D18" s="207">
        <v>0</v>
      </c>
      <c r="E18" s="207">
        <v>0</v>
      </c>
      <c r="F18" s="3"/>
    </row>
    <row r="19" spans="2:7" s="39" customFormat="1" x14ac:dyDescent="0.2">
      <c r="B19" s="109" t="s">
        <v>49</v>
      </c>
      <c r="C19" s="207">
        <v>0</v>
      </c>
      <c r="D19" s="207">
        <v>0</v>
      </c>
      <c r="E19" s="207">
        <v>0</v>
      </c>
      <c r="F19" s="3"/>
    </row>
    <row r="20" spans="2:7" s="39" customFormat="1" x14ac:dyDescent="0.2">
      <c r="B20" s="109" t="s">
        <v>93</v>
      </c>
      <c r="C20" s="207">
        <v>0</v>
      </c>
      <c r="D20" s="207">
        <v>0</v>
      </c>
      <c r="E20" s="207">
        <v>0</v>
      </c>
      <c r="F20" s="3"/>
    </row>
    <row r="21" spans="2:7" s="39" customFormat="1" x14ac:dyDescent="0.2">
      <c r="B21" s="109" t="s">
        <v>51</v>
      </c>
      <c r="C21" s="207">
        <v>0</v>
      </c>
      <c r="D21" s="207">
        <v>0</v>
      </c>
      <c r="E21" s="207">
        <v>0</v>
      </c>
      <c r="F21" s="3"/>
    </row>
    <row r="22" spans="2:7" s="39" customFormat="1" x14ac:dyDescent="0.2">
      <c r="B22" s="109" t="s">
        <v>360</v>
      </c>
      <c r="C22" s="207">
        <v>0</v>
      </c>
      <c r="D22" s="207">
        <v>0</v>
      </c>
      <c r="E22" s="207">
        <v>0</v>
      </c>
      <c r="F22" s="3"/>
    </row>
    <row r="23" spans="2:7" s="39" customFormat="1" x14ac:dyDescent="0.2">
      <c r="B23" s="109" t="s">
        <v>50</v>
      </c>
      <c r="C23" s="207">
        <v>0</v>
      </c>
      <c r="D23" s="207">
        <v>0</v>
      </c>
      <c r="E23" s="207">
        <v>0</v>
      </c>
      <c r="F23" s="3"/>
    </row>
    <row r="24" spans="2:7" s="39" customFormat="1" x14ac:dyDescent="0.2">
      <c r="B24" s="109" t="s">
        <v>52</v>
      </c>
      <c r="C24" s="207">
        <v>0</v>
      </c>
      <c r="D24" s="207">
        <v>0</v>
      </c>
      <c r="E24" s="207">
        <v>0</v>
      </c>
      <c r="F24" s="3"/>
    </row>
    <row r="25" spans="2:7" s="39" customFormat="1" x14ac:dyDescent="0.2">
      <c r="B25" s="109" t="s">
        <v>53</v>
      </c>
      <c r="C25" s="207">
        <v>0</v>
      </c>
      <c r="D25" s="207">
        <v>0</v>
      </c>
      <c r="E25" s="207">
        <v>0</v>
      </c>
      <c r="F25" s="3"/>
    </row>
    <row r="26" spans="2:7" s="39" customFormat="1" x14ac:dyDescent="0.2">
      <c r="B26" s="109" t="s">
        <v>68</v>
      </c>
      <c r="C26" s="207">
        <v>0</v>
      </c>
      <c r="D26" s="207">
        <v>0</v>
      </c>
      <c r="E26" s="110"/>
      <c r="F26" s="3"/>
    </row>
    <row r="27" spans="2:7" s="39" customFormat="1" x14ac:dyDescent="0.2">
      <c r="B27" s="109" t="s">
        <v>69</v>
      </c>
      <c r="C27" s="207">
        <v>0</v>
      </c>
      <c r="D27" s="207">
        <v>0</v>
      </c>
      <c r="E27" s="110"/>
      <c r="F27" s="3"/>
    </row>
    <row r="28" spans="2:7" s="39" customFormat="1" x14ac:dyDescent="0.2">
      <c r="B28" s="109" t="s">
        <v>11</v>
      </c>
      <c r="C28" s="207">
        <v>0</v>
      </c>
      <c r="D28" s="207">
        <v>0</v>
      </c>
      <c r="E28" s="110"/>
      <c r="F28" s="3" t="s">
        <v>57</v>
      </c>
    </row>
    <row r="29" spans="2:7" s="39" customFormat="1" x14ac:dyDescent="0.2">
      <c r="B29" s="109" t="s">
        <v>12</v>
      </c>
      <c r="C29" s="110"/>
      <c r="D29" s="207">
        <v>0</v>
      </c>
      <c r="E29" s="110"/>
      <c r="F29" s="4"/>
      <c r="G29" s="98"/>
    </row>
    <row r="30" spans="2:7" s="39" customFormat="1" ht="15" thickBot="1" x14ac:dyDescent="0.25">
      <c r="B30" s="109" t="s">
        <v>13</v>
      </c>
      <c r="C30" s="110"/>
      <c r="D30" s="207">
        <v>0</v>
      </c>
      <c r="E30" s="110"/>
      <c r="F30" s="4"/>
      <c r="G30" s="98"/>
    </row>
    <row r="31" spans="2:7" s="113" customFormat="1" ht="30" customHeight="1" thickBot="1" x14ac:dyDescent="0.25">
      <c r="B31" s="100" t="s">
        <v>14</v>
      </c>
      <c r="C31" s="111"/>
      <c r="D31" s="257">
        <f>SUM(D7:D30)</f>
        <v>0</v>
      </c>
      <c r="E31" s="111"/>
      <c r="F31" s="112"/>
    </row>
    <row r="32" spans="2:7" s="119" customFormat="1" ht="15" customHeight="1" thickBot="1" x14ac:dyDescent="0.25">
      <c r="B32" s="114"/>
      <c r="C32" s="115"/>
      <c r="D32" s="116"/>
      <c r="E32" s="115"/>
      <c r="F32" s="117"/>
      <c r="G32" s="118"/>
    </row>
    <row r="33" spans="2:7" s="41" customFormat="1" ht="24.95" customHeight="1" thickBot="1" x14ac:dyDescent="0.25">
      <c r="B33" s="100" t="s">
        <v>15</v>
      </c>
      <c r="C33" s="101"/>
      <c r="D33" s="101"/>
      <c r="E33" s="101"/>
      <c r="F33" s="102"/>
    </row>
    <row r="34" spans="2:7" s="39" customFormat="1" x14ac:dyDescent="0.2">
      <c r="B34" s="120" t="s">
        <v>88</v>
      </c>
      <c r="C34" s="121"/>
      <c r="D34" s="122"/>
      <c r="E34" s="123"/>
      <c r="F34" s="4"/>
      <c r="G34" s="98"/>
    </row>
    <row r="35" spans="2:7" s="39" customFormat="1" x14ac:dyDescent="0.2">
      <c r="B35" s="124" t="s">
        <v>141</v>
      </c>
      <c r="C35" s="208">
        <v>0</v>
      </c>
      <c r="D35" s="125"/>
      <c r="E35" s="123"/>
      <c r="F35" s="4"/>
      <c r="G35" s="98"/>
    </row>
    <row r="36" spans="2:7" s="39" customFormat="1" x14ac:dyDescent="0.2">
      <c r="B36" s="124" t="s">
        <v>84</v>
      </c>
      <c r="C36" s="208">
        <v>0</v>
      </c>
      <c r="D36" s="125"/>
      <c r="E36" s="123"/>
      <c r="F36" s="3" t="s">
        <v>67</v>
      </c>
    </row>
    <row r="37" spans="2:7" s="39" customFormat="1" x14ac:dyDescent="0.2">
      <c r="B37" s="124" t="s">
        <v>16</v>
      </c>
      <c r="C37" s="208">
        <v>0</v>
      </c>
      <c r="D37" s="125"/>
      <c r="E37" s="123"/>
      <c r="F37" s="3"/>
    </row>
    <row r="38" spans="2:7" s="39" customFormat="1" x14ac:dyDescent="0.2">
      <c r="B38" s="124" t="s">
        <v>36</v>
      </c>
      <c r="C38" s="208">
        <v>0</v>
      </c>
      <c r="D38" s="125"/>
      <c r="E38" s="123"/>
      <c r="F38" s="4" t="s">
        <v>142</v>
      </c>
      <c r="G38" s="98"/>
    </row>
    <row r="39" spans="2:7" s="39" customFormat="1" ht="15" thickBot="1" x14ac:dyDescent="0.25">
      <c r="B39" s="124" t="s">
        <v>54</v>
      </c>
      <c r="C39" s="208">
        <v>0</v>
      </c>
      <c r="D39" s="125"/>
      <c r="E39" s="123"/>
      <c r="F39" s="4"/>
      <c r="G39" s="98"/>
    </row>
    <row r="40" spans="2:7" s="113" customFormat="1" ht="30" customHeight="1" thickBot="1" x14ac:dyDescent="0.25">
      <c r="B40" s="111" t="s">
        <v>89</v>
      </c>
      <c r="C40" s="111"/>
      <c r="D40" s="258">
        <f>SUM(C35:C39)</f>
        <v>0</v>
      </c>
      <c r="E40" s="111"/>
      <c r="F40" s="112"/>
    </row>
    <row r="41" spans="2:7" s="39" customFormat="1" x14ac:dyDescent="0.2">
      <c r="B41" s="120" t="s">
        <v>90</v>
      </c>
      <c r="C41" s="125"/>
      <c r="D41" s="125"/>
      <c r="E41" s="123"/>
      <c r="F41" s="4"/>
      <c r="G41" s="98"/>
    </row>
    <row r="42" spans="2:7" s="39" customFormat="1" x14ac:dyDescent="0.2">
      <c r="B42" s="124" t="s">
        <v>37</v>
      </c>
      <c r="C42" s="208">
        <v>0</v>
      </c>
      <c r="D42" s="125"/>
      <c r="E42" s="123"/>
      <c r="F42" s="4"/>
      <c r="G42" s="98"/>
    </row>
    <row r="43" spans="2:7" s="39" customFormat="1" x14ac:dyDescent="0.2">
      <c r="B43" s="124" t="s">
        <v>85</v>
      </c>
      <c r="C43" s="208">
        <v>0</v>
      </c>
      <c r="D43" s="125"/>
      <c r="E43" s="123"/>
      <c r="F43" s="3"/>
    </row>
    <row r="44" spans="2:7" s="39" customFormat="1" x14ac:dyDescent="0.2">
      <c r="B44" s="124" t="s">
        <v>16</v>
      </c>
      <c r="C44" s="208">
        <v>0</v>
      </c>
      <c r="D44" s="125"/>
      <c r="E44" s="123"/>
      <c r="F44" s="3"/>
    </row>
    <row r="45" spans="2:7" s="39" customFormat="1" x14ac:dyDescent="0.2">
      <c r="B45" s="124" t="s">
        <v>38</v>
      </c>
      <c r="C45" s="208">
        <v>0</v>
      </c>
      <c r="D45" s="125"/>
      <c r="E45" s="123"/>
      <c r="F45" s="4" t="s">
        <v>142</v>
      </c>
      <c r="G45" s="98"/>
    </row>
    <row r="46" spans="2:7" s="39" customFormat="1" ht="15" thickBot="1" x14ac:dyDescent="0.25">
      <c r="B46" s="124" t="s">
        <v>54</v>
      </c>
      <c r="C46" s="208">
        <v>0</v>
      </c>
      <c r="D46" s="125"/>
      <c r="E46" s="123"/>
      <c r="F46" s="4"/>
      <c r="G46" s="98"/>
    </row>
    <row r="47" spans="2:7" s="113" customFormat="1" ht="30" customHeight="1" thickBot="1" x14ac:dyDescent="0.25">
      <c r="B47" s="111" t="s">
        <v>91</v>
      </c>
      <c r="C47" s="111"/>
      <c r="D47" s="258">
        <f>SUM(C42:C46)</f>
        <v>0</v>
      </c>
      <c r="E47" s="111"/>
      <c r="F47" s="112"/>
    </row>
    <row r="48" spans="2:7" s="39" customFormat="1" x14ac:dyDescent="0.2">
      <c r="B48" s="120" t="s">
        <v>17</v>
      </c>
      <c r="C48" s="125"/>
      <c r="D48" s="125"/>
      <c r="E48" s="123"/>
      <c r="F48" s="4"/>
      <c r="G48" s="98"/>
    </row>
    <row r="49" spans="2:7" s="39" customFormat="1" x14ac:dyDescent="0.2">
      <c r="B49" s="124" t="s">
        <v>64</v>
      </c>
      <c r="C49" s="208">
        <v>0</v>
      </c>
      <c r="D49" s="125"/>
      <c r="E49" s="123"/>
      <c r="F49" s="4"/>
      <c r="G49" s="98"/>
    </row>
    <row r="50" spans="2:7" s="39" customFormat="1" x14ac:dyDescent="0.2">
      <c r="B50" s="124" t="s">
        <v>19</v>
      </c>
      <c r="C50" s="208">
        <v>0</v>
      </c>
      <c r="D50" s="125"/>
      <c r="E50" s="123"/>
      <c r="F50" s="4"/>
      <c r="G50" s="98"/>
    </row>
    <row r="51" spans="2:7" s="39" customFormat="1" x14ac:dyDescent="0.2">
      <c r="B51" s="124" t="s">
        <v>20</v>
      </c>
      <c r="C51" s="208">
        <v>0</v>
      </c>
      <c r="D51" s="125"/>
      <c r="E51" s="123"/>
      <c r="F51" s="4"/>
      <c r="G51" s="98"/>
    </row>
    <row r="52" spans="2:7" s="87" customFormat="1" ht="15" thickBot="1" x14ac:dyDescent="0.25">
      <c r="B52" s="124" t="s">
        <v>18</v>
      </c>
      <c r="C52" s="208">
        <v>0</v>
      </c>
      <c r="D52" s="125"/>
      <c r="E52" s="123"/>
      <c r="F52" s="4"/>
      <c r="G52" s="126"/>
    </row>
    <row r="53" spans="2:7" s="113" customFormat="1" ht="30" customHeight="1" thickBot="1" x14ac:dyDescent="0.25">
      <c r="B53" s="111" t="s">
        <v>21</v>
      </c>
      <c r="C53" s="112"/>
      <c r="D53" s="259">
        <f>SUM(C49:C52)</f>
        <v>0</v>
      </c>
      <c r="E53" s="111"/>
      <c r="F53" s="112"/>
    </row>
    <row r="54" spans="2:7" s="113" customFormat="1" ht="30" customHeight="1" thickBot="1" x14ac:dyDescent="0.25">
      <c r="B54" s="100" t="s">
        <v>22</v>
      </c>
      <c r="C54" s="111"/>
      <c r="D54" s="257">
        <f>+D40+D47+D53</f>
        <v>0</v>
      </c>
      <c r="E54" s="111"/>
      <c r="F54" s="112"/>
    </row>
    <row r="55" spans="2:7" s="133" customFormat="1" ht="15" customHeight="1" thickBot="1" x14ac:dyDescent="0.25">
      <c r="B55" s="127"/>
      <c r="C55" s="128"/>
      <c r="D55" s="129"/>
      <c r="E55" s="130"/>
      <c r="F55" s="131"/>
      <c r="G55" s="132"/>
    </row>
    <row r="56" spans="2:7" s="113" customFormat="1" ht="30" customHeight="1" thickBot="1" x14ac:dyDescent="0.25">
      <c r="B56" s="100" t="s">
        <v>140</v>
      </c>
      <c r="C56" s="111"/>
      <c r="D56" s="260">
        <f>+D31+D54</f>
        <v>0</v>
      </c>
      <c r="E56" s="111"/>
      <c r="F56" s="112"/>
    </row>
    <row r="57" spans="2:7" s="39" customFormat="1" x14ac:dyDescent="0.2">
      <c r="B57" s="124" t="s">
        <v>23</v>
      </c>
      <c r="C57" s="122"/>
      <c r="D57" s="208">
        <v>0</v>
      </c>
      <c r="E57" s="134"/>
      <c r="F57" s="3" t="s">
        <v>24</v>
      </c>
    </row>
    <row r="58" spans="2:7" s="39" customFormat="1" ht="15" thickBot="1" x14ac:dyDescent="0.25">
      <c r="B58" s="124" t="s">
        <v>65</v>
      </c>
      <c r="C58" s="122"/>
      <c r="D58" s="208">
        <v>0</v>
      </c>
      <c r="E58" s="134"/>
      <c r="F58" s="3"/>
    </row>
    <row r="59" spans="2:7" s="113" customFormat="1" ht="30" customHeight="1" thickBot="1" x14ac:dyDescent="0.25">
      <c r="B59" s="100" t="s">
        <v>25</v>
      </c>
      <c r="C59" s="111"/>
      <c r="D59" s="260">
        <f>SUM(D56:D58)</f>
        <v>0</v>
      </c>
      <c r="E59" s="111"/>
      <c r="F59" s="112"/>
    </row>
    <row r="60" spans="2:7" s="39" customFormat="1" ht="12.75" x14ac:dyDescent="0.2">
      <c r="C60" s="98"/>
      <c r="D60" s="98"/>
      <c r="E60" s="98"/>
      <c r="F60" s="135"/>
      <c r="G60" s="98"/>
    </row>
    <row r="61" spans="2:7" s="39" customFormat="1" ht="12.75" x14ac:dyDescent="0.2">
      <c r="C61" s="98"/>
      <c r="D61" s="98"/>
      <c r="E61" s="98"/>
      <c r="F61" s="135"/>
      <c r="G61" s="98"/>
    </row>
    <row r="62" spans="2:7" s="39" customFormat="1" ht="12.75" x14ac:dyDescent="0.2">
      <c r="C62" s="98"/>
      <c r="D62" s="98"/>
      <c r="E62" s="98"/>
      <c r="F62" s="135"/>
      <c r="G62" s="98"/>
    </row>
    <row r="63" spans="2:7" s="39" customFormat="1" ht="12.75" x14ac:dyDescent="0.2">
      <c r="C63" s="98"/>
      <c r="D63" s="98"/>
      <c r="E63" s="98"/>
      <c r="F63" s="135"/>
      <c r="G63" s="98"/>
    </row>
    <row r="64" spans="2:7" s="39" customFormat="1" ht="12.75" x14ac:dyDescent="0.2">
      <c r="C64" s="98"/>
      <c r="D64" s="98"/>
      <c r="E64" s="98"/>
      <c r="F64" s="135"/>
      <c r="G64" s="98"/>
    </row>
    <row r="65" spans="3:7" s="39" customFormat="1" ht="12.75" x14ac:dyDescent="0.2">
      <c r="C65" s="98"/>
      <c r="D65" s="98"/>
      <c r="E65" s="98"/>
      <c r="F65" s="135"/>
      <c r="G65" s="98"/>
    </row>
    <row r="66" spans="3:7" s="39" customFormat="1" ht="12.75" x14ac:dyDescent="0.2"/>
    <row r="67" spans="3:7" s="87" customFormat="1" x14ac:dyDescent="0.2"/>
    <row r="68" spans="3:7" s="87" customFormat="1" x14ac:dyDescent="0.2"/>
    <row r="69" spans="3:7" s="87" customFormat="1" x14ac:dyDescent="0.2"/>
    <row r="70" spans="3:7" s="87" customFormat="1" x14ac:dyDescent="0.2"/>
    <row r="71" spans="3:7" s="87" customFormat="1" x14ac:dyDescent="0.2"/>
    <row r="72" spans="3:7" s="87" customFormat="1" x14ac:dyDescent="0.2"/>
    <row r="73" spans="3:7" s="87" customFormat="1" x14ac:dyDescent="0.2"/>
    <row r="74" spans="3:7" s="87" customFormat="1" x14ac:dyDescent="0.2"/>
    <row r="75" spans="3:7" s="87" customFormat="1" x14ac:dyDescent="0.2"/>
    <row r="76" spans="3:7" s="87" customFormat="1" x14ac:dyDescent="0.2"/>
    <row r="77" spans="3:7" s="87" customFormat="1" x14ac:dyDescent="0.2"/>
    <row r="78" spans="3:7" s="87" customFormat="1" x14ac:dyDescent="0.2"/>
    <row r="79" spans="3:7" s="87" customFormat="1" x14ac:dyDescent="0.2"/>
    <row r="80" spans="3:7" s="87" customFormat="1" x14ac:dyDescent="0.2"/>
    <row r="81" s="87" customFormat="1" x14ac:dyDescent="0.2"/>
    <row r="82" s="87" customFormat="1" x14ac:dyDescent="0.2"/>
    <row r="83" s="87" customFormat="1" x14ac:dyDescent="0.2"/>
    <row r="84" s="87" customFormat="1" x14ac:dyDescent="0.2"/>
    <row r="85" s="87" customFormat="1" x14ac:dyDescent="0.2"/>
    <row r="86" s="87" customFormat="1" x14ac:dyDescent="0.2"/>
    <row r="87" s="87" customFormat="1" x14ac:dyDescent="0.2"/>
    <row r="88" s="87" customFormat="1" x14ac:dyDescent="0.2"/>
    <row r="89" s="87" customFormat="1" x14ac:dyDescent="0.2"/>
    <row r="90" s="87" customFormat="1" x14ac:dyDescent="0.2"/>
    <row r="91" s="87" customFormat="1" x14ac:dyDescent="0.2"/>
    <row r="92" s="87" customFormat="1" x14ac:dyDescent="0.2"/>
    <row r="93" s="87" customFormat="1" x14ac:dyDescent="0.2"/>
    <row r="94" s="87" customFormat="1" x14ac:dyDescent="0.2"/>
    <row r="95" s="87" customFormat="1" x14ac:dyDescent="0.2"/>
    <row r="96" s="87" customFormat="1" x14ac:dyDescent="0.2"/>
    <row r="97" s="87" customFormat="1" x14ac:dyDescent="0.2"/>
    <row r="98" s="87" customFormat="1" x14ac:dyDescent="0.2"/>
    <row r="99" s="87" customFormat="1" x14ac:dyDescent="0.2"/>
    <row r="100" s="87" customFormat="1" x14ac:dyDescent="0.2"/>
    <row r="101" s="87" customFormat="1" x14ac:dyDescent="0.2"/>
    <row r="102" s="87" customFormat="1" x14ac:dyDescent="0.2"/>
    <row r="103" s="87" customFormat="1" x14ac:dyDescent="0.2"/>
    <row r="104" s="87" customFormat="1" x14ac:dyDescent="0.2"/>
    <row r="105" s="87" customFormat="1" x14ac:dyDescent="0.2"/>
    <row r="106" s="87" customFormat="1" x14ac:dyDescent="0.2"/>
    <row r="107" s="87" customFormat="1" x14ac:dyDescent="0.2"/>
    <row r="108" s="87" customFormat="1" x14ac:dyDescent="0.2"/>
    <row r="109" s="87" customFormat="1" x14ac:dyDescent="0.2"/>
    <row r="110" s="87" customFormat="1" x14ac:dyDescent="0.2"/>
    <row r="111" s="87" customFormat="1" x14ac:dyDescent="0.2"/>
    <row r="112" s="87" customFormat="1" x14ac:dyDescent="0.2"/>
    <row r="113" s="87" customFormat="1" x14ac:dyDescent="0.2"/>
    <row r="114" s="87" customFormat="1" x14ac:dyDescent="0.2"/>
    <row r="115" s="87" customFormat="1" x14ac:dyDescent="0.2"/>
    <row r="116" s="87" customFormat="1" x14ac:dyDescent="0.2"/>
    <row r="117" s="87" customFormat="1" x14ac:dyDescent="0.2"/>
    <row r="118" s="87" customFormat="1" x14ac:dyDescent="0.2"/>
    <row r="119" s="87" customFormat="1" x14ac:dyDescent="0.2"/>
    <row r="120" s="87" customFormat="1" x14ac:dyDescent="0.2"/>
    <row r="121" s="87" customFormat="1" x14ac:dyDescent="0.2"/>
    <row r="122" s="87" customFormat="1" x14ac:dyDescent="0.2"/>
    <row r="123" s="87" customFormat="1" x14ac:dyDescent="0.2"/>
    <row r="124" s="87" customFormat="1" x14ac:dyDescent="0.2"/>
    <row r="125" s="87" customFormat="1" x14ac:dyDescent="0.2"/>
    <row r="126" s="87" customFormat="1" x14ac:dyDescent="0.2"/>
    <row r="127" s="87" customFormat="1" x14ac:dyDescent="0.2"/>
    <row r="128" s="87" customFormat="1" x14ac:dyDescent="0.2"/>
    <row r="129" s="87" customFormat="1" x14ac:dyDescent="0.2"/>
    <row r="130" s="87" customFormat="1" x14ac:dyDescent="0.2"/>
    <row r="131" s="87" customFormat="1" x14ac:dyDescent="0.2"/>
    <row r="132" s="87" customFormat="1" x14ac:dyDescent="0.2"/>
    <row r="133" s="87" customFormat="1" x14ac:dyDescent="0.2"/>
    <row r="134" s="87" customFormat="1" x14ac:dyDescent="0.2"/>
    <row r="135" s="87" customFormat="1" x14ac:dyDescent="0.2"/>
    <row r="136" s="87" customFormat="1" x14ac:dyDescent="0.2"/>
    <row r="137" s="87" customFormat="1" x14ac:dyDescent="0.2"/>
    <row r="138" s="87" customFormat="1" x14ac:dyDescent="0.2"/>
    <row r="139" s="87" customFormat="1" x14ac:dyDescent="0.2"/>
    <row r="140" s="87" customFormat="1" x14ac:dyDescent="0.2"/>
    <row r="141" s="87" customFormat="1" x14ac:dyDescent="0.2"/>
    <row r="142" s="87" customFormat="1" x14ac:dyDescent="0.2"/>
    <row r="143" s="87" customFormat="1" x14ac:dyDescent="0.2"/>
    <row r="144" s="87" customFormat="1" x14ac:dyDescent="0.2"/>
    <row r="145" s="87" customFormat="1" x14ac:dyDescent="0.2"/>
    <row r="146" s="87" customFormat="1" x14ac:dyDescent="0.2"/>
    <row r="147" s="87" customFormat="1" x14ac:dyDescent="0.2"/>
    <row r="148" s="87" customFormat="1" x14ac:dyDescent="0.2"/>
    <row r="149" s="87" customFormat="1" x14ac:dyDescent="0.2"/>
    <row r="150" s="87" customFormat="1" x14ac:dyDescent="0.2"/>
    <row r="151" s="87" customFormat="1" x14ac:dyDescent="0.2"/>
    <row r="152" s="87" customFormat="1" x14ac:dyDescent="0.2"/>
    <row r="153" s="87" customFormat="1" x14ac:dyDescent="0.2"/>
    <row r="154" s="87" customFormat="1" x14ac:dyDescent="0.2"/>
    <row r="155" s="87" customFormat="1" x14ac:dyDescent="0.2"/>
    <row r="156" s="87" customFormat="1" x14ac:dyDescent="0.2"/>
    <row r="157" s="87" customFormat="1" x14ac:dyDescent="0.2"/>
    <row r="158" s="87" customFormat="1" x14ac:dyDescent="0.2"/>
    <row r="159" s="87" customFormat="1" x14ac:dyDescent="0.2"/>
    <row r="160" s="87" customFormat="1" x14ac:dyDescent="0.2"/>
    <row r="161" s="87" customFormat="1" x14ac:dyDescent="0.2"/>
    <row r="162" s="87" customFormat="1" x14ac:dyDescent="0.2"/>
    <row r="163" s="87" customFormat="1" x14ac:dyDescent="0.2"/>
    <row r="164" s="87" customFormat="1" x14ac:dyDescent="0.2"/>
    <row r="165" s="87" customFormat="1" x14ac:dyDescent="0.2"/>
    <row r="166" s="87" customFormat="1" x14ac:dyDescent="0.2"/>
    <row r="167" s="87" customFormat="1" x14ac:dyDescent="0.2"/>
    <row r="168" s="87" customFormat="1" x14ac:dyDescent="0.2"/>
    <row r="169" s="87" customFormat="1" x14ac:dyDescent="0.2"/>
    <row r="170" s="87" customFormat="1" x14ac:dyDescent="0.2"/>
    <row r="171" s="87" customFormat="1" x14ac:dyDescent="0.2"/>
    <row r="172" s="87" customFormat="1" x14ac:dyDescent="0.2"/>
    <row r="173" s="87" customFormat="1" x14ac:dyDescent="0.2"/>
    <row r="174" s="87" customFormat="1" x14ac:dyDescent="0.2"/>
    <row r="175" s="87" customFormat="1" x14ac:dyDescent="0.2"/>
    <row r="176" s="87" customFormat="1" x14ac:dyDescent="0.2"/>
    <row r="177" s="87" customFormat="1" x14ac:dyDescent="0.2"/>
    <row r="178" s="87" customFormat="1" x14ac:dyDescent="0.2"/>
    <row r="179" s="87" customFormat="1" x14ac:dyDescent="0.2"/>
    <row r="180" s="87" customFormat="1" x14ac:dyDescent="0.2"/>
    <row r="181" s="87" customFormat="1" x14ac:dyDescent="0.2"/>
    <row r="182" s="87" customFormat="1" x14ac:dyDescent="0.2"/>
    <row r="183" s="87" customFormat="1" x14ac:dyDescent="0.2"/>
    <row r="184" s="87" customFormat="1" x14ac:dyDescent="0.2"/>
    <row r="185" s="87" customFormat="1" x14ac:dyDescent="0.2"/>
    <row r="186" s="87" customFormat="1" x14ac:dyDescent="0.2"/>
    <row r="187" s="87" customFormat="1" x14ac:dyDescent="0.2"/>
    <row r="188" s="87" customFormat="1" x14ac:dyDescent="0.2"/>
    <row r="189" s="87" customFormat="1" x14ac:dyDescent="0.2"/>
    <row r="190" s="87" customFormat="1" x14ac:dyDescent="0.2"/>
    <row r="191" s="87" customFormat="1" x14ac:dyDescent="0.2"/>
    <row r="192" s="87" customFormat="1" x14ac:dyDescent="0.2"/>
    <row r="193" s="87" customFormat="1" x14ac:dyDescent="0.2"/>
    <row r="194" s="87" customFormat="1" x14ac:dyDescent="0.2"/>
    <row r="195" s="87" customFormat="1" x14ac:dyDescent="0.2"/>
    <row r="196" s="87" customFormat="1" x14ac:dyDescent="0.2"/>
    <row r="197" s="87" customFormat="1" x14ac:dyDescent="0.2"/>
    <row r="198" s="87" customFormat="1" x14ac:dyDescent="0.2"/>
    <row r="199" s="87" customFormat="1" x14ac:dyDescent="0.2"/>
    <row r="200" s="87" customFormat="1" x14ac:dyDescent="0.2"/>
    <row r="201" s="87" customFormat="1" x14ac:dyDescent="0.2"/>
    <row r="202" s="87" customFormat="1" x14ac:dyDescent="0.2"/>
    <row r="203" s="87" customFormat="1" x14ac:dyDescent="0.2"/>
    <row r="204" s="87" customFormat="1" x14ac:dyDescent="0.2"/>
    <row r="205" s="87" customFormat="1" x14ac:dyDescent="0.2"/>
    <row r="206" s="87" customFormat="1" x14ac:dyDescent="0.2"/>
    <row r="207" s="87" customFormat="1" x14ac:dyDescent="0.2"/>
    <row r="208" s="87" customFormat="1" x14ac:dyDescent="0.2"/>
    <row r="209" s="87" customFormat="1" x14ac:dyDescent="0.2"/>
    <row r="210" s="87" customFormat="1" x14ac:dyDescent="0.2"/>
    <row r="211" s="87" customFormat="1" x14ac:dyDescent="0.2"/>
    <row r="212" s="87" customFormat="1" x14ac:dyDescent="0.2"/>
    <row r="213" s="87" customFormat="1" x14ac:dyDescent="0.2"/>
    <row r="214" s="87" customFormat="1" x14ac:dyDescent="0.2"/>
    <row r="215" s="87" customFormat="1" x14ac:dyDescent="0.2"/>
    <row r="216" s="87" customFormat="1" x14ac:dyDescent="0.2"/>
    <row r="217" s="87" customFormat="1" x14ac:dyDescent="0.2"/>
    <row r="218" s="87" customFormat="1" x14ac:dyDescent="0.2"/>
    <row r="219" s="87" customFormat="1" x14ac:dyDescent="0.2"/>
    <row r="220" s="87" customFormat="1" x14ac:dyDescent="0.2"/>
    <row r="221" s="87" customFormat="1" x14ac:dyDescent="0.2"/>
    <row r="222" s="87" customFormat="1" x14ac:dyDescent="0.2"/>
    <row r="223" s="87" customFormat="1" x14ac:dyDescent="0.2"/>
    <row r="224" s="87" customFormat="1" x14ac:dyDescent="0.2"/>
    <row r="225" s="87" customFormat="1" x14ac:dyDescent="0.2"/>
    <row r="226" s="87" customFormat="1" x14ac:dyDescent="0.2"/>
    <row r="227" s="87" customFormat="1" x14ac:dyDescent="0.2"/>
    <row r="228" s="87" customFormat="1" x14ac:dyDescent="0.2"/>
    <row r="229" s="87" customFormat="1" x14ac:dyDescent="0.2"/>
    <row r="230" s="87" customFormat="1" x14ac:dyDescent="0.2"/>
    <row r="231" s="87" customFormat="1" x14ac:dyDescent="0.2"/>
    <row r="232" s="87" customFormat="1" x14ac:dyDescent="0.2"/>
    <row r="233" s="87" customFormat="1" x14ac:dyDescent="0.2"/>
    <row r="234" s="87" customFormat="1" x14ac:dyDescent="0.2"/>
    <row r="235" s="87" customFormat="1" x14ac:dyDescent="0.2"/>
    <row r="236" s="87" customFormat="1" x14ac:dyDescent="0.2"/>
    <row r="237" s="87" customFormat="1" x14ac:dyDescent="0.2"/>
    <row r="238" s="87" customFormat="1" x14ac:dyDescent="0.2"/>
    <row r="239" s="87" customFormat="1" x14ac:dyDescent="0.2"/>
    <row r="240" s="87" customFormat="1" x14ac:dyDescent="0.2"/>
    <row r="241" s="87" customFormat="1" x14ac:dyDescent="0.2"/>
    <row r="242" s="87" customFormat="1" x14ac:dyDescent="0.2"/>
    <row r="243" s="87" customFormat="1" x14ac:dyDescent="0.2"/>
    <row r="244" s="87" customFormat="1" x14ac:dyDescent="0.2"/>
    <row r="245" s="87" customFormat="1" x14ac:dyDescent="0.2"/>
    <row r="246" s="87" customFormat="1" x14ac:dyDescent="0.2"/>
    <row r="247" s="87" customFormat="1" x14ac:dyDescent="0.2"/>
    <row r="248" s="87" customFormat="1" x14ac:dyDescent="0.2"/>
    <row r="249" s="87" customFormat="1" x14ac:dyDescent="0.2"/>
    <row r="250" s="87" customFormat="1" x14ac:dyDescent="0.2"/>
  </sheetData>
  <sheetProtection algorithmName="SHA-512" hashValue="HpF66++BsF1UO0SrQLr+XWHHHBzC5JSnKxguGK8CjFshQIrF+eXNU8E+zzt8oRJJauqKSmjn1I/MmO2gXssQ9Q==" saltValue="7mm6PHGPyEfbhcR1ai+GCQ==" spinCount="100000" sheet="1" objects="1" scenarios="1"/>
  <mergeCells count="2">
    <mergeCell ref="B2:F2"/>
    <mergeCell ref="B3:F3"/>
  </mergeCells>
  <dataValidations count="2">
    <dataValidation type="decimal" showInputMessage="1" showErrorMessage="1" errorTitle="Number only" error="Please enter a number only in this cell" sqref="D57:D58 C25:C28 D25:D30 C7:E24 E25">
      <formula1>-1E+36</formula1>
      <formula2>1E+27</formula2>
    </dataValidation>
    <dataValidation type="decimal" showInputMessage="1" showErrorMessage="1" errorTitle="Negative Number only" error="Please enter a negative number only in this cell" sqref="C35:C39 C42:C46 C49:C52">
      <formula1>-1E+36</formula1>
      <formula2>0</formula2>
    </dataValidation>
  </dataValidations>
  <pageMargins left="0.25" right="0.25" top="0.75" bottom="0.75" header="0.3" footer="0.3"/>
  <pageSetup paperSize="9" scale="8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26"/>
  <sheetViews>
    <sheetView showGridLines="0" showRowColHeaders="0" tabSelected="1" zoomScale="90" zoomScaleNormal="90" workbookViewId="0">
      <selection activeCell="C4" sqref="C4"/>
    </sheetView>
  </sheetViews>
  <sheetFormatPr defaultColWidth="9" defaultRowHeight="15.75" customHeight="1" x14ac:dyDescent="0.2"/>
  <cols>
    <col min="1" max="1" width="9.125" style="8" customWidth="1"/>
    <col min="2" max="2" width="26.625" style="8" customWidth="1"/>
    <col min="3" max="3" width="40.5" style="8" customWidth="1"/>
    <col min="4" max="4" width="24.875" style="8" customWidth="1"/>
    <col min="5" max="5" width="48.125" style="8" customWidth="1"/>
    <col min="6" max="6" width="3.625" style="9" customWidth="1"/>
    <col min="7" max="7" width="19.5" style="1" customWidth="1"/>
    <col min="8" max="8" width="2.375" style="8" customWidth="1"/>
    <col min="9" max="9" width="58.5" style="8" customWidth="1"/>
    <col min="10" max="11" width="9" style="8"/>
    <col min="12" max="12" width="18.125" style="8" hidden="1" customWidth="1"/>
    <col min="13" max="13" width="16.5" style="8" hidden="1" customWidth="1"/>
    <col min="14" max="16384" width="9" style="8"/>
  </cols>
  <sheetData>
    <row r="1" spans="1:13" ht="15" x14ac:dyDescent="0.2">
      <c r="A1" s="8" t="s">
        <v>348</v>
      </c>
    </row>
    <row r="2" spans="1:13" ht="78.75" customHeight="1" x14ac:dyDescent="0.2">
      <c r="B2" s="316" t="s">
        <v>352</v>
      </c>
      <c r="C2" s="316"/>
      <c r="D2" s="316"/>
      <c r="E2" s="316"/>
      <c r="F2" s="10"/>
      <c r="G2" s="266" t="str">
        <f>IF(OR(COUNTIF(G4:G20,"Incomplete")&gt;0,COUNTIF(G4:G20, "Invalid")&gt;0), "Incomplete/Invalid","Complete/Valid")</f>
        <v>Incomplete/Invalid</v>
      </c>
    </row>
    <row r="3" spans="1:13" ht="37.5" customHeight="1" x14ac:dyDescent="0.25">
      <c r="B3" s="11" t="s">
        <v>94</v>
      </c>
      <c r="C3" s="11"/>
      <c r="D3" s="12"/>
      <c r="E3" s="12"/>
      <c r="F3" s="13"/>
      <c r="G3" s="266"/>
      <c r="L3" s="14">
        <v>44927</v>
      </c>
      <c r="M3" s="14">
        <v>45016</v>
      </c>
    </row>
    <row r="4" spans="1:13" ht="30" customHeight="1" x14ac:dyDescent="0.25">
      <c r="B4" s="15" t="s">
        <v>95</v>
      </c>
      <c r="C4" s="5"/>
      <c r="D4" s="16" t="s">
        <v>96</v>
      </c>
      <c r="E4" s="16" t="s">
        <v>97</v>
      </c>
      <c r="F4" s="17"/>
      <c r="G4" s="266" t="str">
        <f>IF(ISBLANK(C4),"Incomplete","Complete")</f>
        <v>Incomplete</v>
      </c>
      <c r="L4" s="14">
        <v>45017</v>
      </c>
      <c r="M4" s="14">
        <v>45107</v>
      </c>
    </row>
    <row r="5" spans="1:13" ht="30" customHeight="1" x14ac:dyDescent="0.25">
      <c r="B5" s="15" t="s">
        <v>98</v>
      </c>
      <c r="C5" s="2">
        <v>45292</v>
      </c>
      <c r="D5" s="19" t="s">
        <v>99</v>
      </c>
      <c r="E5" s="18">
        <f>VLOOKUP(C5, L3:M20, 2, FALSE)</f>
        <v>45382</v>
      </c>
      <c r="F5" s="20"/>
      <c r="G5" s="265" t="str">
        <f>IF(OR(C5="",E5=""),"Incomplete","Complete")</f>
        <v>Complete</v>
      </c>
      <c r="I5" s="264" t="str">
        <f>IF(OR(C11-E5&gt;60, E11-E5&gt;60), "Please double check the dates as there is a large difference between the date of declaration and the end of the reporting period", "")</f>
        <v/>
      </c>
      <c r="L5" s="14">
        <v>45108</v>
      </c>
      <c r="M5" s="14">
        <v>45199</v>
      </c>
    </row>
    <row r="6" spans="1:13" ht="30" customHeight="1" x14ac:dyDescent="0.25">
      <c r="G6" s="266"/>
      <c r="L6" s="14">
        <v>45200</v>
      </c>
      <c r="M6" s="14">
        <v>45291</v>
      </c>
    </row>
    <row r="7" spans="1:13" ht="37.5" customHeight="1" x14ac:dyDescent="0.25">
      <c r="B7" s="11" t="s">
        <v>100</v>
      </c>
      <c r="C7" s="21"/>
      <c r="D7" s="22"/>
      <c r="E7" s="23"/>
      <c r="F7" s="13"/>
      <c r="G7" s="266"/>
      <c r="L7" s="14">
        <v>45292</v>
      </c>
      <c r="M7" s="14">
        <v>45382</v>
      </c>
    </row>
    <row r="8" spans="1:13" ht="33.75" customHeight="1" x14ac:dyDescent="0.25">
      <c r="B8" s="317" t="s">
        <v>101</v>
      </c>
      <c r="C8" s="318"/>
      <c r="D8" s="318"/>
      <c r="E8" s="319"/>
      <c r="F8" s="24"/>
      <c r="G8" s="266"/>
      <c r="L8" s="14">
        <v>45383</v>
      </c>
      <c r="M8" s="14">
        <v>45473</v>
      </c>
    </row>
    <row r="9" spans="1:13" ht="37.5" customHeight="1" x14ac:dyDescent="0.25">
      <c r="B9" s="25" t="s">
        <v>102</v>
      </c>
      <c r="C9" s="6"/>
      <c r="D9" s="25" t="s">
        <v>103</v>
      </c>
      <c r="E9" s="6"/>
      <c r="F9" s="17"/>
      <c r="G9" s="265" t="str">
        <f>IF(OR(C9="",E9=""),"Incomplete","Complete")</f>
        <v>Incomplete</v>
      </c>
      <c r="L9" s="14">
        <v>45474</v>
      </c>
      <c r="M9" s="14">
        <v>45565</v>
      </c>
    </row>
    <row r="10" spans="1:13" ht="37.5" customHeight="1" x14ac:dyDescent="0.25">
      <c r="B10" s="25" t="s">
        <v>62</v>
      </c>
      <c r="C10" s="5"/>
      <c r="D10" s="25" t="s">
        <v>63</v>
      </c>
      <c r="E10" s="5"/>
      <c r="F10" s="26"/>
      <c r="G10" s="265" t="str">
        <f>IF(OR(C10="",E10=""),"Incomplete","Complete")</f>
        <v>Incomplete</v>
      </c>
      <c r="L10" s="14">
        <v>45566</v>
      </c>
      <c r="M10" s="14">
        <v>45657</v>
      </c>
    </row>
    <row r="11" spans="1:13" ht="37.5" customHeight="1" x14ac:dyDescent="0.25">
      <c r="B11" s="16" t="s">
        <v>104</v>
      </c>
      <c r="C11" s="2"/>
      <c r="D11" s="16" t="s">
        <v>104</v>
      </c>
      <c r="E11" s="2"/>
      <c r="F11" s="20"/>
      <c r="G11" s="265" t="str">
        <f>IF(OR(C11="",E11=""),"Incomplete",IF(OR(E11&lt;E5, C11&lt;E5), "Invalid", "Complete"))</f>
        <v>Incomplete</v>
      </c>
      <c r="I11" s="8" t="str">
        <f>IF(G11="Invalid", "The Date of declaration is before the end of the reporting period - please check", "")</f>
        <v/>
      </c>
      <c r="L11" s="14">
        <v>45658</v>
      </c>
      <c r="M11" s="14">
        <v>45747</v>
      </c>
    </row>
    <row r="12" spans="1:13" ht="37.5" customHeight="1" x14ac:dyDescent="0.25">
      <c r="B12" s="322" t="s">
        <v>108</v>
      </c>
      <c r="C12" s="323"/>
      <c r="D12" s="323"/>
      <c r="E12" s="324"/>
      <c r="F12" s="20"/>
      <c r="G12" s="265"/>
      <c r="L12" s="14">
        <v>45748</v>
      </c>
      <c r="M12" s="14">
        <v>45838</v>
      </c>
    </row>
    <row r="13" spans="1:13" ht="30" customHeight="1" x14ac:dyDescent="0.25">
      <c r="B13" s="27"/>
      <c r="C13" s="27"/>
      <c r="D13" s="27"/>
      <c r="E13" s="27"/>
      <c r="F13" s="26"/>
      <c r="G13" s="266"/>
      <c r="L13" s="14">
        <v>45839</v>
      </c>
      <c r="M13" s="14">
        <v>45930</v>
      </c>
    </row>
    <row r="14" spans="1:13" ht="37.5" customHeight="1" x14ac:dyDescent="0.25">
      <c r="B14" s="11" t="s">
        <v>105</v>
      </c>
      <c r="C14" s="21"/>
      <c r="D14" s="22"/>
      <c r="E14" s="23"/>
      <c r="G14" s="266"/>
      <c r="L14" s="14">
        <v>45931</v>
      </c>
      <c r="M14" s="14">
        <v>46022</v>
      </c>
    </row>
    <row r="15" spans="1:13" ht="30" customHeight="1" x14ac:dyDescent="0.25">
      <c r="B15" s="320" t="s">
        <v>156</v>
      </c>
      <c r="C15" s="321"/>
      <c r="D15" s="321"/>
      <c r="E15" s="328"/>
      <c r="G15" s="265" t="str">
        <f>IF(COUNTIF(Notifications!H:H, "Invalid")&gt;0, "Invalid", "Valid")</f>
        <v>Valid</v>
      </c>
      <c r="L15" s="14">
        <v>46023</v>
      </c>
      <c r="M15" s="14">
        <v>46112</v>
      </c>
    </row>
    <row r="16" spans="1:13" ht="30" customHeight="1" x14ac:dyDescent="0.25">
      <c r="B16" s="320" t="s">
        <v>163</v>
      </c>
      <c r="C16" s="321"/>
      <c r="D16" s="321"/>
      <c r="E16" s="28"/>
      <c r="G16" s="265" t="str">
        <f>IF((COUNTBLANK('Funding, Employment &amp; SARs'!C3)+COUNTBLANK('Funding, Employment &amp; SARs'!C7) +COUNTBLANK('Funding, Employment &amp; SARs'!C10) + COUNTBLANK('Funding, Employment &amp; SARs'!C14:C15))&gt;0, "Invalid", "Valid")</f>
        <v>Valid</v>
      </c>
      <c r="I16" s="29"/>
      <c r="L16" s="14">
        <v>46113</v>
      </c>
      <c r="M16" s="14">
        <v>46203</v>
      </c>
    </row>
    <row r="17" spans="1:13" ht="30" customHeight="1" x14ac:dyDescent="0.25">
      <c r="B17" s="320" t="s">
        <v>161</v>
      </c>
      <c r="C17" s="321"/>
      <c r="D17" s="321"/>
      <c r="E17" s="28"/>
      <c r="G17" s="265" t="str">
        <f>IF(COUNTBLANK('Balance Sheet '!$C$5:$D$28)&gt;33, "Invalid", "Valid")</f>
        <v>Valid</v>
      </c>
      <c r="L17" s="14">
        <v>46204</v>
      </c>
      <c r="M17" s="14">
        <v>46295</v>
      </c>
    </row>
    <row r="18" spans="1:13" ht="30" customHeight="1" x14ac:dyDescent="0.25">
      <c r="B18" s="84" t="s">
        <v>159</v>
      </c>
      <c r="C18" s="85"/>
      <c r="D18" s="85"/>
      <c r="E18" s="28"/>
      <c r="G18" s="265" t="str">
        <f>IF(ROUND('Balance Sheet '!$D$23, 0)=ROUND('Balance Sheet '!$D$28, 0), "Valid", "Invalid")</f>
        <v>Valid</v>
      </c>
      <c r="L18" s="14">
        <v>46296</v>
      </c>
      <c r="M18" s="14">
        <v>46387</v>
      </c>
    </row>
    <row r="19" spans="1:13" ht="30" customHeight="1" x14ac:dyDescent="0.25">
      <c r="B19" s="84" t="s">
        <v>162</v>
      </c>
      <c r="C19" s="85"/>
      <c r="D19" s="85"/>
      <c r="E19" s="28"/>
      <c r="G19" s="265" t="str">
        <f>IF(COUNTBLANK('P&amp;L '!$C$7:$E$59)&gt;72, "Invalid", "Valid")</f>
        <v>Valid</v>
      </c>
      <c r="L19" s="14">
        <v>46388</v>
      </c>
      <c r="M19" s="14">
        <v>46477</v>
      </c>
    </row>
    <row r="20" spans="1:13" ht="30" customHeight="1" x14ac:dyDescent="0.25">
      <c r="B20" s="84" t="s">
        <v>160</v>
      </c>
      <c r="C20" s="85"/>
      <c r="D20" s="85"/>
      <c r="E20" s="28"/>
      <c r="G20" s="265" t="str">
        <f>IF('P&amp;L '!$C$28&gt;0, IF(AND('P&amp;L '!$F$28&lt;&gt;"", 'P&amp;L '!$F$28&lt;&gt;"Any other revenue (e.g. profit on sale of an asset, advertising etc) - Please detail origin of revenue"), "Valid", "Invalid"), "Valid")</f>
        <v>Valid</v>
      </c>
      <c r="L20" s="14">
        <v>46478</v>
      </c>
      <c r="M20" s="14">
        <v>46568</v>
      </c>
    </row>
    <row r="21" spans="1:13" ht="30" customHeight="1" x14ac:dyDescent="0.25">
      <c r="G21" s="266"/>
      <c r="L21" s="14">
        <v>46569</v>
      </c>
      <c r="M21" s="14">
        <v>46660</v>
      </c>
    </row>
    <row r="22" spans="1:13" ht="37.5" customHeight="1" x14ac:dyDescent="0.25">
      <c r="B22" s="325" t="s">
        <v>109</v>
      </c>
      <c r="C22" s="326"/>
      <c r="D22" s="326"/>
      <c r="E22" s="327"/>
      <c r="F22" s="26"/>
      <c r="G22" s="266"/>
      <c r="L22" s="14">
        <v>46661</v>
      </c>
      <c r="M22" s="14">
        <v>46752</v>
      </c>
    </row>
    <row r="23" spans="1:13" ht="180" customHeight="1" x14ac:dyDescent="0.2">
      <c r="B23" s="313"/>
      <c r="C23" s="314"/>
      <c r="D23" s="314"/>
      <c r="E23" s="315"/>
      <c r="F23" s="30"/>
      <c r="G23" s="266"/>
    </row>
    <row r="24" spans="1:13" ht="30" customHeight="1" x14ac:dyDescent="0.2">
      <c r="B24" s="27"/>
      <c r="C24" s="27"/>
      <c r="D24" s="27"/>
      <c r="E24" s="27"/>
      <c r="F24" s="26"/>
      <c r="G24" s="266"/>
    </row>
    <row r="25" spans="1:13" ht="120" customHeight="1" x14ac:dyDescent="0.2">
      <c r="B25" s="310" t="s">
        <v>155</v>
      </c>
      <c r="C25" s="311"/>
      <c r="D25" s="311"/>
      <c r="E25" s="312"/>
      <c r="G25" s="266"/>
    </row>
    <row r="26" spans="1:13" ht="15.75" customHeight="1" x14ac:dyDescent="0.2">
      <c r="A26" s="31"/>
    </row>
  </sheetData>
  <sheetProtection algorithmName="SHA-512" hashValue="6maPX3AKIiSvwda/ueMAGPaTdrKadEuJhqKS6O+tgpsFPxO7lFJE0Yn+lL3YgqVvAHbS+QHAeikNOV5jGD3+BQ==" saltValue="aVLVYKtOMu7Du497XYJ6LQ==" spinCount="100000" sheet="1" objects="1" scenarios="1"/>
  <mergeCells count="9">
    <mergeCell ref="B25:E25"/>
    <mergeCell ref="B23:E23"/>
    <mergeCell ref="B2:E2"/>
    <mergeCell ref="B8:E8"/>
    <mergeCell ref="B16:D16"/>
    <mergeCell ref="B17:D17"/>
    <mergeCell ref="B12:E12"/>
    <mergeCell ref="B22:E22"/>
    <mergeCell ref="B15:E15"/>
  </mergeCells>
  <conditionalFormatting sqref="C11">
    <cfRule type="containsText" dxfId="69" priority="82" operator="containsText" text="Incomplete">
      <formula>NOT(ISERROR(SEARCH("Incomplete",C11)))</formula>
    </cfRule>
  </conditionalFormatting>
  <conditionalFormatting sqref="C11">
    <cfRule type="containsText" dxfId="68" priority="81" operator="containsText" text="Complete">
      <formula>NOT(ISERROR(SEARCH("Complete",C11)))</formula>
    </cfRule>
  </conditionalFormatting>
  <conditionalFormatting sqref="C11">
    <cfRule type="containsText" dxfId="67" priority="80" operator="containsText" text="Complete">
      <formula>NOT(ISERROR(SEARCH("Complete",C11)))</formula>
    </cfRule>
  </conditionalFormatting>
  <conditionalFormatting sqref="D4">
    <cfRule type="containsText" dxfId="66" priority="79" operator="containsText" text="Incomplete">
      <formula>NOT(ISERROR(SEARCH("Incomplete",D4)))</formula>
    </cfRule>
  </conditionalFormatting>
  <conditionalFormatting sqref="G21:G1048576 G1:G14">
    <cfRule type="containsText" dxfId="65" priority="77" operator="containsText" text="Invalid">
      <formula>NOT(ISERROR(SEARCH("Invalid",G1)))</formula>
    </cfRule>
    <cfRule type="containsText" dxfId="64" priority="78" operator="containsText" text="Valid">
      <formula>NOT(ISERROR(SEARCH("Valid",G1)))</formula>
    </cfRule>
    <cfRule type="containsText" dxfId="63" priority="83" operator="containsText" text="Incomplete">
      <formula>NOT(ISERROR(SEARCH("Incomplete",G1)))</formula>
    </cfRule>
    <cfRule type="containsText" dxfId="62" priority="84" operator="containsText" text="Complete">
      <formula>NOT(ISERROR(SEARCH("Complete",G1)))</formula>
    </cfRule>
  </conditionalFormatting>
  <conditionalFormatting sqref="E11">
    <cfRule type="containsText" dxfId="61" priority="68" operator="containsText" text="Incomplete">
      <formula>NOT(ISERROR(SEARCH("Incomplete",E11)))</formula>
    </cfRule>
  </conditionalFormatting>
  <conditionalFormatting sqref="E11">
    <cfRule type="containsText" dxfId="60" priority="67" operator="containsText" text="Complete">
      <formula>NOT(ISERROR(SEARCH("Complete",E11)))</formula>
    </cfRule>
  </conditionalFormatting>
  <conditionalFormatting sqref="E11">
    <cfRule type="containsText" dxfId="59" priority="66" operator="containsText" text="Complete">
      <formula>NOT(ISERROR(SEARCH("Complete",E11)))</formula>
    </cfRule>
  </conditionalFormatting>
  <conditionalFormatting sqref="E5">
    <cfRule type="containsText" dxfId="58" priority="56" operator="containsText" text="Incomplete">
      <formula>NOT(ISERROR(SEARCH("Incomplete",E5)))</formula>
    </cfRule>
  </conditionalFormatting>
  <conditionalFormatting sqref="E5">
    <cfRule type="containsText" dxfId="57" priority="55" operator="containsText" text="Complete">
      <formula>NOT(ISERROR(SEARCH("Complete",E5)))</formula>
    </cfRule>
  </conditionalFormatting>
  <conditionalFormatting sqref="E5">
    <cfRule type="containsText" dxfId="56" priority="54" operator="containsText" text="Complete">
      <formula>NOT(ISERROR(SEARCH("Complete",E5)))</formula>
    </cfRule>
  </conditionalFormatting>
  <conditionalFormatting sqref="C5">
    <cfRule type="containsText" dxfId="55" priority="59" operator="containsText" text="Incomplete">
      <formula>NOT(ISERROR(SEARCH("Incomplete",C5)))</formula>
    </cfRule>
  </conditionalFormatting>
  <conditionalFormatting sqref="C5">
    <cfRule type="containsText" dxfId="54" priority="58" operator="containsText" text="Complete">
      <formula>NOT(ISERROR(SEARCH("Complete",C5)))</formula>
    </cfRule>
  </conditionalFormatting>
  <conditionalFormatting sqref="C5">
    <cfRule type="containsText" dxfId="53" priority="57" operator="containsText" text="Complete">
      <formula>NOT(ISERROR(SEARCH("Complete",C5)))</formula>
    </cfRule>
  </conditionalFormatting>
  <conditionalFormatting sqref="G16 G18 G20">
    <cfRule type="containsText" dxfId="52" priority="50" operator="containsText" text="Invalid">
      <formula>NOT(ISERROR(SEARCH("Invalid",G16)))</formula>
    </cfRule>
    <cfRule type="containsText" dxfId="51" priority="51" operator="containsText" text="Valid">
      <formula>NOT(ISERROR(SEARCH("Valid",G16)))</formula>
    </cfRule>
    <cfRule type="containsText" dxfId="50" priority="52" operator="containsText" text="Incomplete">
      <formula>NOT(ISERROR(SEARCH("Incomplete",G16)))</formula>
    </cfRule>
    <cfRule type="containsText" dxfId="49" priority="53" operator="containsText" text="Complete">
      <formula>NOT(ISERROR(SEARCH("Complete",G16)))</formula>
    </cfRule>
  </conditionalFormatting>
  <conditionalFormatting sqref="G15">
    <cfRule type="containsText" dxfId="48" priority="46" operator="containsText" text="Invalid">
      <formula>NOT(ISERROR(SEARCH("Invalid",G15)))</formula>
    </cfRule>
    <cfRule type="containsText" dxfId="47" priority="47" operator="containsText" text="Valid">
      <formula>NOT(ISERROR(SEARCH("Valid",G15)))</formula>
    </cfRule>
    <cfRule type="containsText" dxfId="46" priority="48" operator="containsText" text="Incomplete">
      <formula>NOT(ISERROR(SEARCH("Incomplete",G15)))</formula>
    </cfRule>
    <cfRule type="containsText" dxfId="45" priority="49" operator="containsText" text="Complete">
      <formula>NOT(ISERROR(SEARCH("Complete",G15)))</formula>
    </cfRule>
  </conditionalFormatting>
  <conditionalFormatting sqref="G17">
    <cfRule type="containsText" dxfId="44" priority="42" operator="containsText" text="Invalid">
      <formula>NOT(ISERROR(SEARCH("Invalid",G17)))</formula>
    </cfRule>
    <cfRule type="containsText" dxfId="43" priority="43" operator="containsText" text="Valid">
      <formula>NOT(ISERROR(SEARCH("Valid",G17)))</formula>
    </cfRule>
    <cfRule type="containsText" dxfId="42" priority="44" operator="containsText" text="Incomplete">
      <formula>NOT(ISERROR(SEARCH("Incomplete",G17)))</formula>
    </cfRule>
    <cfRule type="containsText" dxfId="41" priority="45" operator="containsText" text="Complete">
      <formula>NOT(ISERROR(SEARCH("Complete",G17)))</formula>
    </cfRule>
  </conditionalFormatting>
  <conditionalFormatting sqref="G17">
    <cfRule type="containsText" dxfId="40" priority="38" operator="containsText" text="Invalid">
      <formula>NOT(ISERROR(SEARCH("Invalid",G17)))</formula>
    </cfRule>
    <cfRule type="containsText" dxfId="39" priority="39" operator="containsText" text="Valid">
      <formula>NOT(ISERROR(SEARCH("Valid",G17)))</formula>
    </cfRule>
    <cfRule type="containsText" dxfId="38" priority="40" operator="containsText" text="Incomplete">
      <formula>NOT(ISERROR(SEARCH("Incomplete",G17)))</formula>
    </cfRule>
    <cfRule type="containsText" dxfId="37" priority="41" operator="containsText" text="Complete">
      <formula>NOT(ISERROR(SEARCH("Complete",G17)))</formula>
    </cfRule>
  </conditionalFormatting>
  <conditionalFormatting sqref="G18">
    <cfRule type="containsText" dxfId="36" priority="34" operator="containsText" text="Invalid">
      <formula>NOT(ISERROR(SEARCH("Invalid",G18)))</formula>
    </cfRule>
    <cfRule type="containsText" dxfId="35" priority="35" operator="containsText" text="Valid">
      <formula>NOT(ISERROR(SEARCH("Valid",G18)))</formula>
    </cfRule>
    <cfRule type="containsText" dxfId="34" priority="36" operator="containsText" text="Incomplete">
      <formula>NOT(ISERROR(SEARCH("Incomplete",G18)))</formula>
    </cfRule>
    <cfRule type="containsText" dxfId="33" priority="37" operator="containsText" text="Complete">
      <formula>NOT(ISERROR(SEARCH("Complete",G18)))</formula>
    </cfRule>
  </conditionalFormatting>
  <conditionalFormatting sqref="G19">
    <cfRule type="containsText" dxfId="32" priority="30" operator="containsText" text="Invalid">
      <formula>NOT(ISERROR(SEARCH("Invalid",G19)))</formula>
    </cfRule>
    <cfRule type="containsText" dxfId="31" priority="31" operator="containsText" text="Valid">
      <formula>NOT(ISERROR(SEARCH("Valid",G19)))</formula>
    </cfRule>
    <cfRule type="containsText" dxfId="30" priority="32" operator="containsText" text="Incomplete">
      <formula>NOT(ISERROR(SEARCH("Incomplete",G19)))</formula>
    </cfRule>
    <cfRule type="containsText" dxfId="29" priority="33" operator="containsText" text="Complete">
      <formula>NOT(ISERROR(SEARCH("Complete",G19)))</formula>
    </cfRule>
  </conditionalFormatting>
  <conditionalFormatting sqref="G19">
    <cfRule type="containsText" dxfId="28" priority="26" operator="containsText" text="Invalid">
      <formula>NOT(ISERROR(SEARCH("Invalid",G19)))</formula>
    </cfRule>
    <cfRule type="containsText" dxfId="27" priority="27" operator="containsText" text="Valid">
      <formula>NOT(ISERROR(SEARCH("Valid",G19)))</formula>
    </cfRule>
    <cfRule type="containsText" dxfId="26" priority="28" operator="containsText" text="Incomplete">
      <formula>NOT(ISERROR(SEARCH("Incomplete",G19)))</formula>
    </cfRule>
    <cfRule type="containsText" dxfId="25" priority="29" operator="containsText" text="Complete">
      <formula>NOT(ISERROR(SEARCH("Complete",G19)))</formula>
    </cfRule>
  </conditionalFormatting>
  <conditionalFormatting sqref="G17 G19">
    <cfRule type="containsText" dxfId="24" priority="22" operator="containsText" text="Invalid">
      <formula>NOT(ISERROR(SEARCH("Invalid",G17)))</formula>
    </cfRule>
    <cfRule type="containsText" dxfId="23" priority="23" operator="containsText" text="Valid">
      <formula>NOT(ISERROR(SEARCH("Valid",G17)))</formula>
    </cfRule>
    <cfRule type="containsText" dxfId="22" priority="24" operator="containsText" text="Incomplete">
      <formula>NOT(ISERROR(SEARCH("Incomplete",G17)))</formula>
    </cfRule>
    <cfRule type="containsText" dxfId="21" priority="25" operator="containsText" text="Complete">
      <formula>NOT(ISERROR(SEARCH("Complete",G17)))</formula>
    </cfRule>
  </conditionalFormatting>
  <conditionalFormatting sqref="G18">
    <cfRule type="containsText" dxfId="20" priority="18" operator="containsText" text="Invalid">
      <formula>NOT(ISERROR(SEARCH("Invalid",G18)))</formula>
    </cfRule>
    <cfRule type="containsText" dxfId="19" priority="19" operator="containsText" text="Valid">
      <formula>NOT(ISERROR(SEARCH("Valid",G18)))</formula>
    </cfRule>
    <cfRule type="containsText" dxfId="18" priority="20" operator="containsText" text="Incomplete">
      <formula>NOT(ISERROR(SEARCH("Incomplete",G18)))</formula>
    </cfRule>
    <cfRule type="containsText" dxfId="17" priority="21" operator="containsText" text="Complete">
      <formula>NOT(ISERROR(SEARCH("Complete",G18)))</formula>
    </cfRule>
  </conditionalFormatting>
  <conditionalFormatting sqref="G18">
    <cfRule type="containsText" dxfId="16" priority="14" operator="containsText" text="Invalid">
      <formula>NOT(ISERROR(SEARCH("Invalid",G18)))</formula>
    </cfRule>
    <cfRule type="containsText" dxfId="15" priority="15" operator="containsText" text="Valid">
      <formula>NOT(ISERROR(SEARCH("Valid",G18)))</formula>
    </cfRule>
    <cfRule type="containsText" dxfId="14" priority="16" operator="containsText" text="Incomplete">
      <formula>NOT(ISERROR(SEARCH("Incomplete",G18)))</formula>
    </cfRule>
    <cfRule type="containsText" dxfId="13" priority="17" operator="containsText" text="Complete">
      <formula>NOT(ISERROR(SEARCH("Complete",G18)))</formula>
    </cfRule>
  </conditionalFormatting>
  <conditionalFormatting sqref="G19">
    <cfRule type="containsText" dxfId="12" priority="10" operator="containsText" text="Invalid">
      <formula>NOT(ISERROR(SEARCH("Invalid",G19)))</formula>
    </cfRule>
    <cfRule type="containsText" dxfId="11" priority="11" operator="containsText" text="Valid">
      <formula>NOT(ISERROR(SEARCH("Valid",G19)))</formula>
    </cfRule>
    <cfRule type="containsText" dxfId="10" priority="12" operator="containsText" text="Incomplete">
      <formula>NOT(ISERROR(SEARCH("Incomplete",G19)))</formula>
    </cfRule>
    <cfRule type="containsText" dxfId="9" priority="13" operator="containsText" text="Complete">
      <formula>NOT(ISERROR(SEARCH("Complete",G19)))</formula>
    </cfRule>
  </conditionalFormatting>
  <conditionalFormatting sqref="G20">
    <cfRule type="containsText" dxfId="8" priority="6" operator="containsText" text="Invalid">
      <formula>NOT(ISERROR(SEARCH("Invalid",G20)))</formula>
    </cfRule>
    <cfRule type="containsText" dxfId="7" priority="7" operator="containsText" text="Valid">
      <formula>NOT(ISERROR(SEARCH("Valid",G20)))</formula>
    </cfRule>
    <cfRule type="containsText" dxfId="6" priority="8" operator="containsText" text="Incomplete">
      <formula>NOT(ISERROR(SEARCH("Incomplete",G20)))</formula>
    </cfRule>
    <cfRule type="containsText" dxfId="5" priority="9" operator="containsText" text="Complete">
      <formula>NOT(ISERROR(SEARCH("Complete",G20)))</formula>
    </cfRule>
  </conditionalFormatting>
  <conditionalFormatting sqref="G20">
    <cfRule type="containsText" dxfId="4" priority="2" operator="containsText" text="Invalid">
      <formula>NOT(ISERROR(SEARCH("Invalid",G20)))</formula>
    </cfRule>
    <cfRule type="containsText" dxfId="3" priority="3" operator="containsText" text="Valid">
      <formula>NOT(ISERROR(SEARCH("Valid",G20)))</formula>
    </cfRule>
    <cfRule type="containsText" dxfId="2" priority="4" operator="containsText" text="Incomplete">
      <formula>NOT(ISERROR(SEARCH("Incomplete",G20)))</formula>
    </cfRule>
    <cfRule type="containsText" dxfId="1" priority="5" operator="containsText" text="Complete">
      <formula>NOT(ISERROR(SEARCH("Complete",G20)))</formula>
    </cfRule>
  </conditionalFormatting>
  <conditionalFormatting sqref="I5">
    <cfRule type="notContainsBlanks" dxfId="0" priority="1">
      <formula>LEN(TRIM(I5))&gt;0</formula>
    </cfRule>
  </conditionalFormatting>
  <dataValidations count="7">
    <dataValidation type="date" operator="greaterThan" allowBlank="1" showInputMessage="1" showErrorMessage="1" errorTitle="Date Required" error="A date must be input in the format: dd/mm/yyyy_x000a_" sqref="E11 C11">
      <formula1>36526</formula1>
    </dataValidation>
    <dataValidation type="textLength" errorStyle="warning" showInputMessage="1" showErrorMessage="1" errorTitle="Must complete" error="Must complete" sqref="C9">
      <formula1>2</formula1>
      <formula2>500</formula2>
    </dataValidation>
    <dataValidation type="textLength" errorStyle="warning" showInputMessage="1" showErrorMessage="1" errorTitle="You must complete this field" promptTitle="You must complete this field" sqref="E9:F9">
      <formula1>2</formula1>
      <formula2>500</formula2>
    </dataValidation>
    <dataValidation allowBlank="1" showInputMessage="1" showErrorMessage="1" promptTitle="Must complete this field" sqref="C10"/>
    <dataValidation type="date" operator="greaterThan" allowBlank="1" showInputMessage="1" showErrorMessage="1" sqref="F5 F11:F12">
      <formula1>36526</formula1>
    </dataValidation>
    <dataValidation type="list" operator="greaterThan" allowBlank="1" showInputMessage="1" showErrorMessage="1" errorTitle="Date Required" error="A date must be input in the format: dd/mm/yyyy_x000a_" sqref="C5">
      <formula1>$L$3:$L$20</formula1>
    </dataValidation>
    <dataValidation type="list" operator="greaterThan" allowBlank="1" showInputMessage="1" showErrorMessage="1" errorTitle="Date Required" error="A date must be input in the format: dd/mm/yyyy_x000a_" sqref="E5">
      <formula1>$M$3:$M$20</formula1>
    </dataValidation>
  </dataValidations>
  <pageMargins left="0.7" right="0.7" top="0.75" bottom="0.75" header="0.3" footer="0.3"/>
  <pageSetup paperSize="9" scale="4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14"/>
  <sheetViews>
    <sheetView workbookViewId="0">
      <selection activeCell="B11" sqref="B11"/>
    </sheetView>
  </sheetViews>
  <sheetFormatPr defaultColWidth="9" defaultRowHeight="15" x14ac:dyDescent="0.25"/>
  <cols>
    <col min="1" max="1" width="9" style="7"/>
    <col min="2" max="2" width="50" style="7" customWidth="1"/>
    <col min="3" max="3" width="15.375" style="7" customWidth="1"/>
    <col min="4" max="4" width="13.875" style="7" bestFit="1" customWidth="1"/>
    <col min="5" max="5" width="19.625" style="7" bestFit="1" customWidth="1"/>
    <col min="6" max="6" width="45" style="7" customWidth="1"/>
    <col min="7" max="16384" width="9" style="7"/>
  </cols>
  <sheetData>
    <row r="1" spans="1:6" x14ac:dyDescent="0.25">
      <c r="A1" s="225" t="s">
        <v>348</v>
      </c>
      <c r="D1" s="7" t="s">
        <v>147</v>
      </c>
      <c r="E1" s="7" t="s">
        <v>148</v>
      </c>
      <c r="F1" s="224" t="s">
        <v>347</v>
      </c>
    </row>
    <row r="2" spans="1:6" x14ac:dyDescent="0.25">
      <c r="D2" s="7" t="str">
        <f>IF('Sign-Off'!G2="Incomplete/Invalid", "Fail", "Pass")</f>
        <v>Fail</v>
      </c>
      <c r="E2" s="7">
        <v>1.3</v>
      </c>
      <c r="F2" s="225" t="s">
        <v>349</v>
      </c>
    </row>
    <row r="3" spans="1:6" x14ac:dyDescent="0.25">
      <c r="B3" s="263" t="s">
        <v>355</v>
      </c>
      <c r="C3" s="7">
        <f>SUM(Notifications!I8:I10)+SUM(Notifications!C13:C17)+SUM(Notifications!C20:C25)+SUM(Notifications!C28:C32)+SUM(Notifications!C35:C40) + SUM(Notifications!C43:C50)</f>
        <v>0</v>
      </c>
    </row>
    <row r="4" spans="1:6" x14ac:dyDescent="0.25">
      <c r="B4" s="263" t="s">
        <v>356</v>
      </c>
      <c r="C4" s="7">
        <f>24-COUNTBLANK('Balance Sheet '!F5:F28)</f>
        <v>0</v>
      </c>
    </row>
    <row r="5" spans="1:6" x14ac:dyDescent="0.25">
      <c r="B5" s="263" t="s">
        <v>357</v>
      </c>
      <c r="C5" s="7">
        <f>43-COUNTBLANK('P&amp;L '!F7:F30)-COUNTIF('P&amp;L '!F7:F30, "Any other revenue (e.g. profit on sale of an asset, advertising etc) - Please detail origin of revenue")-COUNTBLANK('P&amp;L '!F34:F52)-COUNTIF('P&amp;L '!F36, "Employees of the licensed entity (increase due to annual bonuses)")-COUNTIF('P&amp;L '!F38, "Please detail any major expenses")-COUNTIF('P&amp;L '!F45, "Please detail any major expenses")</f>
        <v>0</v>
      </c>
    </row>
    <row r="6" spans="1:6" x14ac:dyDescent="0.25">
      <c r="A6" s="7" t="s">
        <v>149</v>
      </c>
      <c r="C6" s="7" t="s">
        <v>150</v>
      </c>
      <c r="D6" s="7" t="s">
        <v>151</v>
      </c>
      <c r="E6" s="7" t="s">
        <v>152</v>
      </c>
    </row>
    <row r="7" spans="1:6" x14ac:dyDescent="0.25">
      <c r="A7" s="7">
        <v>1.1000000000000001</v>
      </c>
      <c r="B7" s="7" t="s">
        <v>153</v>
      </c>
      <c r="C7" s="7" t="s">
        <v>154</v>
      </c>
      <c r="D7" s="7">
        <v>1.01</v>
      </c>
      <c r="E7" s="7">
        <v>1.01</v>
      </c>
    </row>
    <row r="8" spans="1:6" x14ac:dyDescent="0.25">
      <c r="A8" s="7">
        <v>1.2</v>
      </c>
      <c r="B8" s="223" t="s">
        <v>345</v>
      </c>
      <c r="C8" s="223" t="s">
        <v>346</v>
      </c>
      <c r="D8" s="7">
        <v>1.2</v>
      </c>
      <c r="E8" s="7">
        <v>1.2</v>
      </c>
    </row>
    <row r="9" spans="1:6" ht="165" x14ac:dyDescent="0.25">
      <c r="B9" s="238" t="s">
        <v>351</v>
      </c>
    </row>
    <row r="10" spans="1:6" x14ac:dyDescent="0.25">
      <c r="A10" s="262">
        <v>1.3</v>
      </c>
      <c r="B10" s="269" t="s">
        <v>364</v>
      </c>
      <c r="C10" s="263" t="s">
        <v>354</v>
      </c>
      <c r="D10" s="7">
        <v>1.3</v>
      </c>
      <c r="E10" s="7">
        <v>1.3</v>
      </c>
    </row>
    <row r="11" spans="1:6" ht="30" x14ac:dyDescent="0.25">
      <c r="B11" s="261" t="s">
        <v>353</v>
      </c>
    </row>
    <row r="12" spans="1:6" x14ac:dyDescent="0.25">
      <c r="B12" s="268" t="s">
        <v>363</v>
      </c>
    </row>
    <row r="13" spans="1:6" x14ac:dyDescent="0.25">
      <c r="B13" s="263" t="s">
        <v>361</v>
      </c>
    </row>
    <row r="14" spans="1:6" x14ac:dyDescent="0.25">
      <c r="B14" s="268" t="s">
        <v>362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Instructions</vt:lpstr>
      <vt:lpstr>Data Dictionary</vt:lpstr>
      <vt:lpstr>Notifications</vt:lpstr>
      <vt:lpstr>Player Fund Protection</vt:lpstr>
      <vt:lpstr>Funding, Employment &amp; SARs</vt:lpstr>
      <vt:lpstr>Balance Sheet </vt:lpstr>
      <vt:lpstr>P&amp;L </vt:lpstr>
      <vt:lpstr>Sign-Off</vt:lpstr>
      <vt:lpstr>Validation</vt:lpstr>
      <vt:lpstr>'Balance Sheet '!Print_Area</vt:lpstr>
      <vt:lpstr>'Funding, Employment &amp; SARs'!Print_Area</vt:lpstr>
      <vt:lpstr>Notifications!Print_Area</vt:lpstr>
      <vt:lpstr>'P&amp;L '!Print_Area</vt:lpstr>
      <vt:lpstr>'Player Fund Protection'!Print_Area</vt:lpstr>
      <vt:lpstr>'Sign-Off'!Print_Area</vt:lpstr>
    </vt:vector>
  </TitlesOfParts>
  <Company>Isle of Man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Alton-Heath, Linda</dc:creator>
  <cp:lastModifiedBy>Nick Robinson (GSC)</cp:lastModifiedBy>
  <cp:lastPrinted>2021-12-23T14:48:18Z</cp:lastPrinted>
  <dcterms:created xsi:type="dcterms:W3CDTF">2015-02-18T13:21:37Z</dcterms:created>
  <dcterms:modified xsi:type="dcterms:W3CDTF">2024-03-21T14:30:26Z</dcterms:modified>
</cp:coreProperties>
</file>